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保護者アンケート\R3保護者アンケート\12月配布アンケート\"/>
    </mc:Choice>
  </mc:AlternateContent>
  <xr:revisionPtr revIDLastSave="0" documentId="13_ncr:1_{0B991151-00DB-40F3-B2F4-D655F2ECCDBF}" xr6:coauthVersionLast="45" xr6:coauthVersionMax="45" xr10:uidLastSave="{00000000-0000-0000-0000-000000000000}"/>
  <bookViews>
    <workbookView xWindow="-120" yWindow="-120" windowWidth="20730" windowHeight="11160" xr2:uid="{443FA67D-22D1-4173-8FCD-B3A61297E2BE}"/>
  </bookViews>
  <sheets>
    <sheet name="Sheet1" sheetId="1" r:id="rId1"/>
  </sheets>
  <definedNames>
    <definedName name="_xlnm.Print_Area" localSheetId="0">Sheet1!$A$1:$P$118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1" l="1"/>
  <c r="M22" i="1"/>
  <c r="L22" i="1"/>
  <c r="O21" i="1"/>
  <c r="N21" i="1"/>
  <c r="M21" i="1"/>
  <c r="L21" i="1"/>
  <c r="O20" i="1"/>
  <c r="N20" i="1"/>
  <c r="M20" i="1"/>
  <c r="L20" i="1"/>
  <c r="M19" i="1"/>
  <c r="L19" i="1"/>
  <c r="L18" i="1"/>
  <c r="N17" i="1"/>
  <c r="M17" i="1"/>
  <c r="L17" i="1"/>
  <c r="O16" i="1"/>
  <c r="N16" i="1"/>
  <c r="M16" i="1"/>
  <c r="L16" i="1"/>
  <c r="O15" i="1"/>
  <c r="N15" i="1"/>
  <c r="M15" i="1"/>
  <c r="L15" i="1"/>
  <c r="N14" i="1"/>
  <c r="M14" i="1"/>
  <c r="L14" i="1"/>
  <c r="N13" i="1"/>
  <c r="M13" i="1"/>
  <c r="L13" i="1"/>
  <c r="O12" i="1"/>
  <c r="M12" i="1"/>
  <c r="L12" i="1"/>
  <c r="O11" i="1"/>
  <c r="N11" i="1"/>
  <c r="M11" i="1"/>
  <c r="L11" i="1"/>
  <c r="M10" i="1"/>
  <c r="L10" i="1"/>
  <c r="E6" i="1"/>
  <c r="M9" i="1"/>
  <c r="L9" i="1"/>
  <c r="N8" i="1"/>
  <c r="M8" i="1"/>
  <c r="L8" i="1"/>
  <c r="Q8" i="1" l="1"/>
  <c r="Q10" i="1"/>
  <c r="Q11" i="1"/>
  <c r="Q12" i="1"/>
  <c r="Q13" i="1"/>
  <c r="Q14" i="1"/>
  <c r="Q15" i="1"/>
  <c r="Q16" i="1"/>
  <c r="Q17" i="1"/>
  <c r="Q18" i="1"/>
  <c r="Q19" i="1"/>
  <c r="Q20" i="1"/>
  <c r="Q21" i="1"/>
  <c r="Q22" i="1"/>
  <c r="Q9" i="1"/>
</calcChain>
</file>

<file path=xl/sharedStrings.xml><?xml version="1.0" encoding="utf-8"?>
<sst xmlns="http://schemas.openxmlformats.org/spreadsheetml/2006/main" count="26" uniqueCount="26">
  <si>
    <t>保護者アンケートの結果の報告</t>
    <rPh sb="0" eb="3">
      <t>ホゴシャ</t>
    </rPh>
    <rPh sb="9" eb="11">
      <t>ケッカ</t>
    </rPh>
    <rPh sb="12" eb="14">
      <t>ホウコク</t>
    </rPh>
    <phoneticPr fontId="1"/>
  </si>
  <si>
    <t>はい</t>
    <phoneticPr fontId="1"/>
  </si>
  <si>
    <t>ややはい</t>
    <phoneticPr fontId="1"/>
  </si>
  <si>
    <t>ややいいえ</t>
    <phoneticPr fontId="1"/>
  </si>
  <si>
    <t>いいえ</t>
    <phoneticPr fontId="1"/>
  </si>
  <si>
    <t>保育の内容について、満足いただいていますか。</t>
    <rPh sb="0" eb="2">
      <t>ホイク</t>
    </rPh>
    <rPh sb="3" eb="5">
      <t>ナイヨウ</t>
    </rPh>
    <rPh sb="10" eb="12">
      <t>マンゾク</t>
    </rPh>
    <phoneticPr fontId="1"/>
  </si>
  <si>
    <t>教育・保育理念や方針についてはご理解いただいていますか。</t>
    <rPh sb="0" eb="2">
      <t>キョウイク</t>
    </rPh>
    <rPh sb="3" eb="5">
      <t>ホイク</t>
    </rPh>
    <rPh sb="5" eb="7">
      <t>リネン</t>
    </rPh>
    <rPh sb="8" eb="10">
      <t>ホウシン</t>
    </rPh>
    <rPh sb="16" eb="18">
      <t>リカイ</t>
    </rPh>
    <phoneticPr fontId="1"/>
  </si>
  <si>
    <t>ご家庭や子どもさんに対するプライバシー（秘密）は守られていると思いますか。</t>
    <rPh sb="1" eb="3">
      <t>カテイ</t>
    </rPh>
    <rPh sb="4" eb="5">
      <t>コ</t>
    </rPh>
    <rPh sb="10" eb="11">
      <t>タイ</t>
    </rPh>
    <rPh sb="20" eb="22">
      <t>ヒミツ</t>
    </rPh>
    <rPh sb="24" eb="25">
      <t>マモ</t>
    </rPh>
    <rPh sb="31" eb="32">
      <t>オモ</t>
    </rPh>
    <phoneticPr fontId="1"/>
  </si>
  <si>
    <t>園の運営や保育内容などについて、質問や意見は言いやすいですか。</t>
    <rPh sb="0" eb="1">
      <t>エン</t>
    </rPh>
    <rPh sb="2" eb="4">
      <t>ウンエイ</t>
    </rPh>
    <rPh sb="5" eb="7">
      <t>ホイク</t>
    </rPh>
    <rPh sb="7" eb="9">
      <t>ナイヨウ</t>
    </rPh>
    <rPh sb="16" eb="18">
      <t>シツモン</t>
    </rPh>
    <rPh sb="19" eb="21">
      <t>イケン</t>
    </rPh>
    <rPh sb="22" eb="23">
      <t>イ</t>
    </rPh>
    <phoneticPr fontId="1"/>
  </si>
  <si>
    <t>不満や苦情など、外部の機関（行政窓口・本部・第三者委員）にも相談できることをご存知ですか。</t>
    <rPh sb="0" eb="2">
      <t>フマン</t>
    </rPh>
    <rPh sb="3" eb="5">
      <t>クジョウ</t>
    </rPh>
    <rPh sb="8" eb="10">
      <t>ガイブ</t>
    </rPh>
    <rPh sb="11" eb="13">
      <t>キカン</t>
    </rPh>
    <rPh sb="14" eb="16">
      <t>ギョウセイ</t>
    </rPh>
    <rPh sb="16" eb="18">
      <t>マドグチ</t>
    </rPh>
    <rPh sb="19" eb="21">
      <t>ホンブ</t>
    </rPh>
    <rPh sb="22" eb="25">
      <t>ダイサンシャ</t>
    </rPh>
    <rPh sb="25" eb="27">
      <t>イイン</t>
    </rPh>
    <rPh sb="30" eb="32">
      <t>ソウダン</t>
    </rPh>
    <rPh sb="39" eb="41">
      <t>ゾンジ</t>
    </rPh>
    <phoneticPr fontId="1"/>
  </si>
  <si>
    <t>園やクラスの様子などを園だよりや写真の掲示、ボード、HPのブログなどでお伝えしていますが、わかりやすいですか。</t>
    <rPh sb="0" eb="1">
      <t>エン</t>
    </rPh>
    <rPh sb="6" eb="8">
      <t>ヨウス</t>
    </rPh>
    <rPh sb="11" eb="12">
      <t>エン</t>
    </rPh>
    <rPh sb="16" eb="18">
      <t>シャシン</t>
    </rPh>
    <rPh sb="19" eb="21">
      <t>ケイジ</t>
    </rPh>
    <rPh sb="36" eb="37">
      <t>ツタ</t>
    </rPh>
    <phoneticPr fontId="1"/>
  </si>
  <si>
    <t>送迎時の対応や連絡帳での情報交換についてはご満足いただいていますか。</t>
    <rPh sb="0" eb="2">
      <t>ソウゲイ</t>
    </rPh>
    <rPh sb="2" eb="3">
      <t>ジ</t>
    </rPh>
    <rPh sb="4" eb="6">
      <t>タイオウ</t>
    </rPh>
    <rPh sb="7" eb="10">
      <t>レンラクチョウ</t>
    </rPh>
    <rPh sb="12" eb="14">
      <t>ジョウホウ</t>
    </rPh>
    <rPh sb="14" eb="16">
      <t>コウカン</t>
    </rPh>
    <rPh sb="22" eb="24">
      <t>マンゾク</t>
    </rPh>
    <phoneticPr fontId="1"/>
  </si>
  <si>
    <t>保育中の熱やけがの処置、保護者の方への連絡について、ご不満はありませんか。</t>
    <rPh sb="0" eb="3">
      <t>ホイクチュウ</t>
    </rPh>
    <rPh sb="4" eb="5">
      <t>ネツ</t>
    </rPh>
    <rPh sb="9" eb="11">
      <t>ショチ</t>
    </rPh>
    <rPh sb="12" eb="15">
      <t>ホゴシャ</t>
    </rPh>
    <rPh sb="16" eb="17">
      <t>カタ</t>
    </rPh>
    <rPh sb="19" eb="21">
      <t>レンラク</t>
    </rPh>
    <rPh sb="27" eb="29">
      <t>フマン</t>
    </rPh>
    <phoneticPr fontId="1"/>
  </si>
  <si>
    <t>健康診断の結果の伝え方については満足いただけていますか。</t>
    <rPh sb="0" eb="2">
      <t>ケンコウ</t>
    </rPh>
    <rPh sb="2" eb="4">
      <t>シンダン</t>
    </rPh>
    <rPh sb="5" eb="7">
      <t>ケッカ</t>
    </rPh>
    <rPh sb="8" eb="9">
      <t>ツタ</t>
    </rPh>
    <rPh sb="10" eb="11">
      <t>カタ</t>
    </rPh>
    <rPh sb="16" eb="18">
      <t>マンゾク</t>
    </rPh>
    <phoneticPr fontId="1"/>
  </si>
  <si>
    <t>感染症の発症状況の伝え方（玄関等での掲示）についてわかりやすいですか。</t>
    <rPh sb="0" eb="3">
      <t>カンセンショウ</t>
    </rPh>
    <rPh sb="4" eb="6">
      <t>ハッショウ</t>
    </rPh>
    <rPh sb="6" eb="8">
      <t>ジョウキョウ</t>
    </rPh>
    <rPh sb="9" eb="10">
      <t>ツタ</t>
    </rPh>
    <rPh sb="11" eb="12">
      <t>カタ</t>
    </rPh>
    <rPh sb="13" eb="15">
      <t>ゲンカン</t>
    </rPh>
    <rPh sb="15" eb="16">
      <t>トウ</t>
    </rPh>
    <rPh sb="18" eb="20">
      <t>ケイジ</t>
    </rPh>
    <phoneticPr fontId="1"/>
  </si>
  <si>
    <t>給食・おやつの内容については満足いただけていますか。</t>
    <rPh sb="0" eb="2">
      <t>キュウショク</t>
    </rPh>
    <rPh sb="7" eb="9">
      <t>ナイヨウ</t>
    </rPh>
    <rPh sb="14" eb="16">
      <t>マンゾク</t>
    </rPh>
    <phoneticPr fontId="1"/>
  </si>
  <si>
    <t>食に対する取り組み（栽培・調理・栄養やマナーのお話・素材に触れる体験など）は満足いただいていますか。</t>
    <rPh sb="0" eb="1">
      <t>ショク</t>
    </rPh>
    <rPh sb="2" eb="3">
      <t>タイ</t>
    </rPh>
    <rPh sb="5" eb="6">
      <t>ト</t>
    </rPh>
    <rPh sb="7" eb="8">
      <t>ク</t>
    </rPh>
    <rPh sb="10" eb="12">
      <t>サイバイ</t>
    </rPh>
    <rPh sb="13" eb="15">
      <t>チョウリ</t>
    </rPh>
    <rPh sb="16" eb="18">
      <t>エイヨウ</t>
    </rPh>
    <rPh sb="24" eb="25">
      <t>ハナシ</t>
    </rPh>
    <rPh sb="26" eb="28">
      <t>ソザイ</t>
    </rPh>
    <rPh sb="29" eb="30">
      <t>フ</t>
    </rPh>
    <rPh sb="32" eb="34">
      <t>タイケン</t>
    </rPh>
    <rPh sb="38" eb="40">
      <t>マンゾク</t>
    </rPh>
    <phoneticPr fontId="1"/>
  </si>
  <si>
    <t>一人ひとりに応じた関わりがなされていると感じますか。</t>
    <rPh sb="0" eb="2">
      <t>ヒトリ</t>
    </rPh>
    <rPh sb="6" eb="7">
      <t>オウ</t>
    </rPh>
    <rPh sb="9" eb="10">
      <t>カカ</t>
    </rPh>
    <rPh sb="20" eb="21">
      <t>カン</t>
    </rPh>
    <phoneticPr fontId="1"/>
  </si>
  <si>
    <t>お子さんのことについて、相談しやすい雰囲気ですか。</t>
    <rPh sb="1" eb="2">
      <t>コ</t>
    </rPh>
    <rPh sb="12" eb="14">
      <t>ソウダン</t>
    </rPh>
    <rPh sb="18" eb="21">
      <t>フンイキ</t>
    </rPh>
    <phoneticPr fontId="1"/>
  </si>
  <si>
    <t>行事には参加しやすいですか。</t>
    <rPh sb="0" eb="2">
      <t>ギョウジ</t>
    </rPh>
    <rPh sb="4" eb="6">
      <t>サンカ</t>
    </rPh>
    <phoneticPr fontId="1"/>
  </si>
  <si>
    <t>記入なし</t>
    <rPh sb="0" eb="2">
      <t>キニュウ</t>
    </rPh>
    <phoneticPr fontId="1"/>
  </si>
  <si>
    <t>　先日お願いしていましたアンケートにご回答いただきまして誠にありがとうございました。集計の結果をご報告させていただきますので、ご覧ください。</t>
    <rPh sb="1" eb="3">
      <t>センジツ</t>
    </rPh>
    <rPh sb="4" eb="5">
      <t>ネガ</t>
    </rPh>
    <rPh sb="19" eb="21">
      <t>カイトウ</t>
    </rPh>
    <rPh sb="28" eb="29">
      <t>マコト</t>
    </rPh>
    <phoneticPr fontId="1"/>
  </si>
  <si>
    <t>いただきましたご意見を参考に、今後さらにより良い園になりますよう、努力してまいります。どうぞよろしくお願い致します。</t>
    <rPh sb="8" eb="10">
      <t>イケン</t>
    </rPh>
    <rPh sb="11" eb="13">
      <t>サンコウ</t>
    </rPh>
    <rPh sb="15" eb="17">
      <t>コンゴ</t>
    </rPh>
    <rPh sb="22" eb="23">
      <t>ヨ</t>
    </rPh>
    <rPh sb="24" eb="25">
      <t>エン</t>
    </rPh>
    <rPh sb="33" eb="35">
      <t>ドリョク</t>
    </rPh>
    <phoneticPr fontId="1"/>
  </si>
  <si>
    <t>)</t>
    <phoneticPr fontId="1"/>
  </si>
  <si>
    <t>ご回答いただいた方56名　</t>
    <rPh sb="1" eb="3">
      <t>カイトウ</t>
    </rPh>
    <rPh sb="8" eb="9">
      <t>カタ</t>
    </rPh>
    <rPh sb="11" eb="12">
      <t>メイ</t>
    </rPh>
    <phoneticPr fontId="1"/>
  </si>
  <si>
    <t>(回答率</t>
    <rPh sb="1" eb="3">
      <t>カイトウ</t>
    </rPh>
    <rPh sb="3" eb="4">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</si>
</sst>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20"/>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3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2" xfId="0" applyFont="1" applyBorder="1">
      <alignment vertical="center"/>
    </xf>
    <xf numFmtId="0" fontId="0" fillId="0" borderId="0" xfId="0" applyAlignment="1">
      <alignment horizontal="right" vertical="center"/>
    </xf>
    <xf numFmtId="0" fontId="5" fillId="0" borderId="0" xfId="0" applyFont="1">
      <alignment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lignment vertical="center"/>
    </xf>
    <xf numFmtId="0" fontId="4" fillId="0" borderId="2" xfId="0" applyFont="1" applyBorder="1" applyAlignment="1">
      <alignment horizontal="left" vertical="center"/>
    </xf>
    <xf numFmtId="0" fontId="4" fillId="0" borderId="0" xfId="0" applyFont="1" applyAlignment="1">
      <alignment horizontal="center" vertical="center" shrinkToFit="1"/>
    </xf>
    <xf numFmtId="0" fontId="4" fillId="0" borderId="0" xfId="0" applyFont="1">
      <alignment vertical="center"/>
    </xf>
    <xf numFmtId="0" fontId="0" fillId="0" borderId="0" xfId="0">
      <alignment vertical="center"/>
    </xf>
    <xf numFmtId="0" fontId="4" fillId="0" borderId="2" xfId="0" applyFont="1" applyBorder="1" applyAlignment="1">
      <alignment horizontal="center" vertical="center"/>
    </xf>
    <xf numFmtId="0" fontId="4" fillId="0" borderId="0" xfId="0" applyFont="1" applyBorder="1">
      <alignment vertical="center"/>
    </xf>
    <xf numFmtId="0" fontId="0" fillId="0" borderId="0" xfId="0" applyBorder="1">
      <alignment vertical="center"/>
    </xf>
    <xf numFmtId="0" fontId="5"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9" fontId="5" fillId="0" borderId="0" xfId="1" applyFont="1">
      <alignment vertical="center"/>
    </xf>
    <xf numFmtId="0" fontId="4" fillId="0" borderId="0" xfId="0" applyFont="1" applyBorder="1" applyAlignment="1">
      <alignment horizontal="left" vertical="center"/>
    </xf>
    <xf numFmtId="0" fontId="7" fillId="0" borderId="0" xfId="0" applyFont="1" applyAlignment="1">
      <alignment horizontal="center" vertical="center"/>
    </xf>
    <xf numFmtId="0" fontId="4" fillId="0" borderId="0" xfId="0" applyFont="1" applyBorder="1">
      <alignment vertical="center"/>
    </xf>
    <xf numFmtId="0" fontId="0" fillId="0" borderId="0" xfId="0"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sz="1000"/>
              <a:t>2.</a:t>
            </a:r>
            <a:r>
              <a:rPr lang="ja-JP" altLang="en-US" sz="1000"/>
              <a:t>教育・保育理念や方針についてはご理解いただいていますか。</a:t>
            </a:r>
            <a:r>
              <a:rPr lang="en-US" sz="1000"/>
              <a:t> </a:t>
            </a:r>
            <a:endParaRPr lang="ja-JP" sz="1000"/>
          </a:p>
        </c:rich>
      </c:tx>
      <c:layout>
        <c:manualLayout>
          <c:xMode val="edge"/>
          <c:yMode val="edge"/>
          <c:x val="9.8703263507155942E-2"/>
          <c:y val="1.4206243087538585E-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1"/>
          <c:order val="1"/>
          <c:tx>
            <c:strRef>
              <c:f>Sheet1!$A$9:$G$9</c:f>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F3DA-4DA2-92F6-9D8E183B7E96}"/>
              </c:ext>
            </c:extLst>
          </c:dPt>
          <c:dLbls>
            <c:dLbl>
              <c:idx val="0"/>
              <c:layout>
                <c:manualLayout>
                  <c:x val="-0.22575619852744067"/>
                  <c:y val="-9.9398926485540662E-2"/>
                </c:manualLayout>
              </c:layout>
              <c:tx>
                <c:rich>
                  <a:bodyPr/>
                  <a:lstStyle/>
                  <a:p>
                    <a:r>
                      <a:rPr lang="ja-JP" altLang="en-US"/>
                      <a:t>はい　</a:t>
                    </a:r>
                    <a:fld id="{28C271EF-4B96-4A19-BEB6-A0A8C548B6A4}" type="PERCENTAGE">
                      <a:rPr lang="en-US" altLang="ja-JP"/>
                      <a:pPr/>
                      <a:t>[パーセンテージ]</a:t>
                    </a:fld>
                    <a:endParaRPr lang="ja-JP" alt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F3DA-4DA2-92F6-9D8E183B7E96}"/>
                </c:ext>
              </c:extLst>
            </c:dLbl>
            <c:dLbl>
              <c:idx val="1"/>
              <c:layout>
                <c:manualLayout>
                  <c:x val="0.15965336874458388"/>
                  <c:y val="0.12608514025836862"/>
                </c:manualLayout>
              </c:layout>
              <c:tx>
                <c:rich>
                  <a:bodyPr/>
                  <a:lstStyle/>
                  <a:p>
                    <a:r>
                      <a:rPr lang="ja-JP" altLang="en-US"/>
                      <a:t>ややはい　</a:t>
                    </a:r>
                    <a:fld id="{12C1CDF3-577E-48BB-91B0-5EE7BE0E24E6}" type="PERCENTAGE">
                      <a:rPr lang="en-US" altLang="ja-JP"/>
                      <a:pPr/>
                      <a:t>[パーセンテージ]</a:t>
                    </a:fld>
                    <a:endParaRPr lang="ja-JP" alt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3DA-4DA2-92F6-9D8E183B7E96}"/>
                </c:ext>
              </c:extLst>
            </c:dLbl>
            <c:dLbl>
              <c:idx val="2"/>
              <c:layout>
                <c:manualLayout>
                  <c:x val="9.4055772719621455E-2"/>
                  <c:y val="0.13578665279452679"/>
                </c:manualLayout>
              </c:layout>
              <c:tx>
                <c:rich>
                  <a:bodyPr/>
                  <a:lstStyle/>
                  <a:p>
                    <a:r>
                      <a:rPr lang="ja-JP" altLang="en-US"/>
                      <a:t>ややいいえ　</a:t>
                    </a:r>
                    <a:fld id="{BB6D0ADB-A134-4A49-9CF8-428D55411B97}" type="PERCENTAGE">
                      <a:rPr lang="en-US" altLang="ja-JP"/>
                      <a:pPr/>
                      <a:t>[パーセンテージ]</a:t>
                    </a:fld>
                    <a:endParaRPr lang="ja-JP" altLang="en-US"/>
                  </a:p>
                </c:rich>
              </c:tx>
              <c:dLblPos val="bestFit"/>
              <c:showLegendKey val="0"/>
              <c:showVal val="0"/>
              <c:showCatName val="0"/>
              <c:showSerName val="0"/>
              <c:showPercent val="1"/>
              <c:showBubbleSize val="0"/>
              <c:extLst>
                <c:ext xmlns:c15="http://schemas.microsoft.com/office/drawing/2012/chart" uri="{CE6537A1-D6FC-4f65-9D91-7224C49458BB}">
                  <c15:layout>
                    <c:manualLayout>
                      <c:w val="0.28820269200316706"/>
                      <c:h val="0.1163163163163163"/>
                    </c:manualLayout>
                  </c15:layout>
                  <c15:dlblFieldTable/>
                  <c15:showDataLabelsRange val="0"/>
                </c:ext>
                <c:ext xmlns:c16="http://schemas.microsoft.com/office/drawing/2014/chart" uri="{C3380CC4-5D6E-409C-BE32-E72D297353CC}">
                  <c16:uniqueId val="{0000000F-F3DA-4DA2-92F6-9D8E183B7E96}"/>
                </c:ext>
              </c:extLst>
            </c:dLbl>
            <c:dLbl>
              <c:idx val="3"/>
              <c:layout>
                <c:manualLayout>
                  <c:x val="5.4260509597820465E-2"/>
                  <c:y val="0.21611564320225737"/>
                </c:manualLayout>
              </c:layout>
              <c:tx>
                <c:rich>
                  <a:bodyPr/>
                  <a:lstStyle/>
                  <a:p>
                    <a:r>
                      <a:rPr lang="ja-JP" altLang="en-US"/>
                      <a:t>いいえ　</a:t>
                    </a:r>
                    <a:fld id="{A5370629-9C98-4516-817B-58BA7987F89A}" type="PERCENTAGE">
                      <a:rPr lang="en-US" altLang="ja-JP"/>
                      <a:pPr/>
                      <a:t>[パーセンテージ]</a:t>
                    </a:fld>
                    <a:endParaRPr lang="ja-JP" alt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strRef>
          </c:cat>
          <c:val>
            <c:numRef>
              <c:f>Sheet1!$L$9:$P$9</c:f>
              <c:numCache>
                <c:formatCode>General</c:formatCode>
                <c:ptCount val="5"/>
                <c:pt idx="0">
                  <c:v>36</c:v>
                </c:pt>
                <c:pt idx="1">
                  <c:v>17</c:v>
                </c:pt>
                <c:pt idx="2">
                  <c:v>2</c:v>
                </c:pt>
                <c:pt idx="3">
                  <c:v>1</c:v>
                </c:pt>
                <c:pt idx="4">
                  <c:v>0</c:v>
                </c:pt>
              </c:numCache>
            </c:numRef>
          </c:val>
          <c:extLst>
            <c:ext xmlns:c16="http://schemas.microsoft.com/office/drawing/2014/chart" uri="{C3380CC4-5D6E-409C-BE32-E72D297353CC}">
              <c16:uniqueId val="{00000001-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layout>
        <c:manualLayout>
          <c:xMode val="edge"/>
          <c:yMode val="edge"/>
          <c:x val="3.0843884278293644E-2"/>
          <c:y val="0.51601554310215725"/>
          <c:w val="0.21717050505438382"/>
          <c:h val="0.35986033277371859"/>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11.</a:t>
            </a:r>
            <a:r>
              <a:rPr lang="ja-JP" altLang="en-US" sz="1000"/>
              <a:t>給食・おやつの内容については満足いただけていますか。 </a:t>
            </a:r>
            <a:endParaRPr lang="ja-JP"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10"/>
          <c:order val="10"/>
          <c:tx>
            <c:strRef>
              <c:f>Sheet1!$A$18:$G$18</c:f>
              <c:strCache>
                <c:ptCount val="7"/>
                <c:pt idx="0">
                  <c:v>11</c:v>
                </c:pt>
                <c:pt idx="2">
                  <c:v>給食・おやつの内容については満足いただけていますか。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dLbl>
              <c:idx val="1"/>
              <c:layout>
                <c:manualLayout>
                  <c:x val="0.10415825899000476"/>
                  <c:y val="0.1365617917918115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67-F3DA-4DA2-92F6-9D8E183B7E96}"/>
                </c:ext>
              </c:extLst>
            </c:dLbl>
            <c:dLbl>
              <c:idx val="2"/>
              <c:layout>
                <c:manualLayout>
                  <c:x val="-1.593652455847111E-2"/>
                  <c:y val="0.3003177906833618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69-F3DA-4DA2-92F6-9D8E183B7E96}"/>
                </c:ext>
              </c:extLst>
            </c:dLbl>
            <c:dLbl>
              <c:idx val="3"/>
              <c:layout>
                <c:manualLayout>
                  <c:x val="0.30033201092830147"/>
                  <c:y val="0.116465217125152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6B-F3DA-4DA2-92F6-9D8E183B7E96}"/>
                </c:ext>
              </c:extLst>
            </c:dLbl>
            <c:dLbl>
              <c:idx val="4"/>
              <c:layout>
                <c:manualLayout>
                  <c:x val="8.4895180941256962E-2"/>
                  <c:y val="0.2893261033978195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6D-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Sheet1!$L$18:$P$18</c:f>
              <c:numCache>
                <c:formatCode>General</c:formatCode>
                <c:ptCount val="5"/>
                <c:pt idx="0">
                  <c:v>53</c:v>
                </c:pt>
                <c:pt idx="1">
                  <c:v>1</c:v>
                </c:pt>
                <c:pt idx="2">
                  <c:v>1</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A-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12.</a:t>
            </a:r>
            <a:r>
              <a:rPr lang="ja-JP" altLang="en-US" sz="1000"/>
              <a:t>食に対する取り組み（栽培・調理・栄養やマナーのお話・素材に触れる体験など）は満足いただいていますか。 </a:t>
            </a:r>
            <a:endParaRPr lang="ja-JP" sz="1000"/>
          </a:p>
        </c:rich>
      </c:tx>
      <c:layout>
        <c:manualLayout>
          <c:xMode val="edge"/>
          <c:yMode val="edge"/>
          <c:x val="0.12698974483859621"/>
          <c:y val="4.778972520908005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manualLayout>
          <c:layoutTarget val="inner"/>
          <c:xMode val="edge"/>
          <c:yMode val="edge"/>
          <c:x val="0.28490225359761057"/>
          <c:y val="0.22134276674721606"/>
          <c:w val="0.4301954928047787"/>
          <c:h val="0.63153782915223833"/>
        </c:manualLayout>
      </c:layout>
      <c:pieChart>
        <c:varyColors val="1"/>
        <c:ser>
          <c:idx val="11"/>
          <c:order val="11"/>
          <c:tx>
            <c:strRef>
              <c:f>Sheet1!$A$19:$G$19</c:f>
              <c:strCache>
                <c:ptCount val="7"/>
                <c:pt idx="0">
                  <c:v>12</c:v>
                </c:pt>
                <c:pt idx="2">
                  <c:v>食に対する取り組み（栽培・調理・栄養やマナーのお話・素材に触れる体験など）は満足いただいていますか。</c:v>
                </c:pt>
              </c:strCache>
              <c:extLst xmlns:c15="http://schemas.microsoft.com/office/drawing/2012/chart"/>
            </c:strRef>
          </c:tx>
          <c:explosion val="3"/>
          <c:dPt>
            <c:idx val="0"/>
            <c:bubble3D val="0"/>
            <c:explosion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dLbl>
              <c:idx val="1"/>
              <c:layout>
                <c:manualLayout>
                  <c:x val="3.5970449814462797E-2"/>
                  <c:y val="0.175450869020037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71-F3DA-4DA2-92F6-9D8E183B7E96}"/>
                </c:ext>
              </c:extLst>
            </c:dLbl>
            <c:dLbl>
              <c:idx val="2"/>
              <c:layout>
                <c:manualLayout>
                  <c:x val="0.3912774911756719"/>
                  <c:y val="0.3618607741046145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73-F3DA-4DA2-92F6-9D8E183B7E96}"/>
                </c:ext>
              </c:extLst>
            </c:dLbl>
            <c:dLbl>
              <c:idx val="3"/>
              <c:layout>
                <c:manualLayout>
                  <c:x val="0.30764820345732646"/>
                  <c:y val="0.15093761158582664"/>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75-F3DA-4DA2-92F6-9D8E183B7E96}"/>
                </c:ext>
              </c:extLst>
            </c:dLbl>
            <c:dLbl>
              <c:idx val="4"/>
              <c:layout>
                <c:manualLayout>
                  <c:x val="7.1055751651733084E-2"/>
                  <c:y val="0.2827968079187530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77-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Sheet1!$L$19:$P$19</c:f>
              <c:numCache>
                <c:formatCode>General</c:formatCode>
                <c:ptCount val="5"/>
                <c:pt idx="0">
                  <c:v>52</c:v>
                </c:pt>
                <c:pt idx="1">
                  <c:v>3</c:v>
                </c:pt>
                <c:pt idx="2">
                  <c:v>0</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B-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dLbl>
                    <c:idx val="4"/>
                    <c:layout>
                      <c:manualLayout>
                        <c:x val="0.12581584003030549"/>
                        <c:y val="0.19737231770759839"/>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D-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13.</a:t>
            </a:r>
            <a:r>
              <a:rPr lang="ja-JP" altLang="en-US" sz="1000"/>
              <a:t>一人ひとりに応じた関わりがなされていると感じますか。 </a:t>
            </a:r>
            <a:endParaRPr lang="ja-JP" sz="1000"/>
          </a:p>
        </c:rich>
      </c:tx>
      <c:layout>
        <c:manualLayout>
          <c:xMode val="edge"/>
          <c:yMode val="edge"/>
          <c:x val="7.4528861399920113E-2"/>
          <c:y val="5.7090601016645072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12"/>
          <c:order val="12"/>
          <c:tx>
            <c:strRef>
              <c:f>Sheet1!$A$20:$G$20</c:f>
              <c:strCache>
                <c:ptCount val="7"/>
                <c:pt idx="0">
                  <c:v>13</c:v>
                </c:pt>
                <c:pt idx="2">
                  <c:v>一人ひとりに応じた関わりがなされていると感じますか。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dLbl>
              <c:idx val="2"/>
              <c:layout>
                <c:manualLayout>
                  <c:x val="0.15609684476199548"/>
                  <c:y val="0.1667638056870798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fld id="{4DB82512-3C43-4EF4-9A6B-5321991495FA}" type="CATEGORYNAME">
                      <a:rPr lang="ja-JP" altLang="en-US"/>
                      <a:pPr>
                        <a:defRPr/>
                      </a:pPr>
                      <a:t>[分類名]</a:t>
                    </a:fld>
                    <a:r>
                      <a:rPr lang="ja-JP" altLang="en-US"/>
                      <a:t> </a:t>
                    </a:r>
                    <a:r>
                      <a:rPr lang="en-US" altLang="ja-JP"/>
                      <a:t>3%</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472849439306781"/>
                      <c:h val="0.10217071703246397"/>
                    </c:manualLayout>
                  </c15:layout>
                  <c15:dlblFieldTable/>
                  <c15:showDataLabelsRange val="0"/>
                </c:ext>
                <c:ext xmlns:c16="http://schemas.microsoft.com/office/drawing/2014/chart" uri="{C3380CC4-5D6E-409C-BE32-E72D297353CC}">
                  <c16:uniqueId val="{0000007D-F3DA-4DA2-92F6-9D8E183B7E96}"/>
                </c:ext>
              </c:extLst>
            </c:dLbl>
            <c:dLbl>
              <c:idx val="3"/>
              <c:layout>
                <c:manualLayout>
                  <c:x val="0.13366753725982602"/>
                  <c:y val="0.12279854553064588"/>
                </c:manualLayout>
              </c:layout>
              <c:tx>
                <c:rich>
                  <a:bodyPr/>
                  <a:lstStyle/>
                  <a:p>
                    <a:fld id="{5CA3121C-B257-429E-8E64-27A53298C6AB}" type="CATEGORYNAME">
                      <a:rPr lang="ja-JP" altLang="en-US"/>
                      <a:pPr/>
                      <a:t>[分類名]</a:t>
                    </a:fld>
                    <a:r>
                      <a:rPr lang="ja-JP" altLang="en-US"/>
                      <a:t> </a:t>
                    </a:r>
                    <a:fld id="{884165F8-45B5-4B91-AC7D-574888ADEC8A}"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layout>
                    <c:manualLayout>
                      <c:w val="0.19047624059525206"/>
                      <c:h val="0.12868217054263564"/>
                    </c:manualLayout>
                  </c15:layout>
                  <c15:dlblFieldTable/>
                  <c15:showDataLabelsRange val="0"/>
                </c:ext>
                <c:ext xmlns:c16="http://schemas.microsoft.com/office/drawing/2014/chart" uri="{C3380CC4-5D6E-409C-BE32-E72D297353CC}">
                  <c16:uniqueId val="{0000007F-F3DA-4DA2-92F6-9D8E183B7E96}"/>
                </c:ext>
              </c:extLst>
            </c:dLbl>
            <c:dLbl>
              <c:idx val="4"/>
              <c:layout>
                <c:manualLayout>
                  <c:x val="8.4357109139544112E-2"/>
                  <c:y val="0.29983693898727776"/>
                </c:manualLayout>
              </c:layout>
              <c:tx>
                <c:rich>
                  <a:bodyPr/>
                  <a:lstStyle/>
                  <a:p>
                    <a:fld id="{1D977D49-972F-4F48-B517-B743D0D2112A}" type="CATEGORYNAME">
                      <a:rPr lang="ja-JP" altLang="en-US"/>
                      <a:pPr/>
                      <a:t>[分類名]</a:t>
                    </a:fld>
                    <a:r>
                      <a:rPr lang="ja-JP" altLang="en-US"/>
                      <a:t> </a:t>
                    </a:r>
                    <a:fld id="{7009DCB3-7648-47D9-B5D5-906665E59F5D}"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layout>
                    <c:manualLayout>
                      <c:w val="0.23391819020469551"/>
                      <c:h val="0.12868217054263564"/>
                    </c:manualLayout>
                  </c15:layout>
                  <c15:dlblFieldTable/>
                  <c15:showDataLabelsRange val="0"/>
                </c:ext>
                <c:ext xmlns:c16="http://schemas.microsoft.com/office/drawing/2014/chart" uri="{C3380CC4-5D6E-409C-BE32-E72D297353CC}">
                  <c16:uniqueId val="{00000081-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Sheet1!$L$20:$P$20</c:f>
              <c:numCache>
                <c:formatCode>General</c:formatCode>
                <c:ptCount val="5"/>
                <c:pt idx="0">
                  <c:v>38</c:v>
                </c:pt>
                <c:pt idx="1">
                  <c:v>12</c:v>
                </c:pt>
                <c:pt idx="2">
                  <c:v>3</c:v>
                </c:pt>
                <c:pt idx="3">
                  <c:v>2</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C-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dLbl>
                    <c:idx val="4"/>
                    <c:layout>
                      <c:manualLayout>
                        <c:x val="0.12581584003030549"/>
                        <c:y val="0.19737231770759839"/>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D-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14.</a:t>
            </a:r>
            <a:r>
              <a:rPr lang="ja-JP" altLang="en-US" sz="1000"/>
              <a:t>お子さんのことについて、相談しやすい雰囲気　ですか。 </a:t>
            </a:r>
            <a:endParaRPr lang="ja-JP" sz="1000"/>
          </a:p>
        </c:rich>
      </c:tx>
      <c:layout>
        <c:manualLayout>
          <c:xMode val="edge"/>
          <c:yMode val="edge"/>
          <c:x val="0.11874232215818384"/>
          <c:y val="5.2568697729988054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13"/>
          <c:order val="13"/>
          <c:tx>
            <c:strRef>
              <c:f>Sheet1!$A$21:$G$21</c:f>
              <c:strCache>
                <c:ptCount val="7"/>
                <c:pt idx="0">
                  <c:v>14</c:v>
                </c:pt>
                <c:pt idx="2">
                  <c:v>お子さんのことについて、相談しやすい雰囲気ですか。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dLbl>
              <c:idx val="0"/>
              <c:layout>
                <c:manualLayout>
                  <c:x val="-0.18842597056320345"/>
                  <c:y val="-9.5135665418871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83-F3DA-4DA2-92F6-9D8E183B7E96}"/>
                </c:ext>
              </c:extLst>
            </c:dLbl>
            <c:dLbl>
              <c:idx val="1"/>
              <c:layout>
                <c:manualLayout>
                  <c:x val="0.14649406919373167"/>
                  <c:y val="8.29358461339873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85-F3DA-4DA2-92F6-9D8E183B7E96}"/>
                </c:ext>
              </c:extLst>
            </c:dLbl>
            <c:dLbl>
              <c:idx val="2"/>
              <c:layout>
                <c:manualLayout>
                  <c:x val="9.590777343308271E-2"/>
                  <c:y val="0.1824813045910244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87-F3DA-4DA2-92F6-9D8E183B7E96}"/>
                </c:ext>
              </c:extLst>
            </c:dLbl>
            <c:dLbl>
              <c:idx val="3"/>
              <c:layout>
                <c:manualLayout>
                  <c:x val="0.1190429767707608"/>
                  <c:y val="0.14808106363753709"/>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fld id="{1CCA2E14-6F25-4271-BEF3-171B2FA511E5}" type="CATEGORYNAME">
                      <a:rPr lang="ja-JP" altLang="en-US"/>
                      <a:pPr>
                        <a:defRPr/>
                      </a:pPr>
                      <a:t>[分類名]</a:t>
                    </a:fld>
                    <a:r>
                      <a:rPr lang="ja-JP" altLang="en-US"/>
                      <a:t> </a:t>
                    </a:r>
                    <a:fld id="{CF6D664E-2B72-4C75-AFC1-7027273E47E2}" type="PERCENTAGE">
                      <a:rPr lang="en-US" altLang="ja-JP" baseline="0"/>
                      <a:pPr>
                        <a:defRPr/>
                      </a:pPr>
                      <a:t>[パーセンテージ]</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7838246409674982"/>
                      <c:h val="0.12262295081967212"/>
                    </c:manualLayout>
                  </c15:layout>
                  <c15:dlblFieldTable/>
                  <c15:showDataLabelsRange val="0"/>
                </c:ext>
                <c:ext xmlns:c16="http://schemas.microsoft.com/office/drawing/2014/chart" uri="{C3380CC4-5D6E-409C-BE32-E72D297353CC}">
                  <c16:uniqueId val="{00000089-F3DA-4DA2-92F6-9D8E183B7E96}"/>
                </c:ext>
              </c:extLst>
            </c:dLbl>
            <c:dLbl>
              <c:idx val="4"/>
              <c:layout>
                <c:manualLayout>
                  <c:x val="7.6679938817171556E-2"/>
                  <c:y val="0.22016780689299084"/>
                </c:manualLayout>
              </c:layout>
              <c:tx>
                <c:rich>
                  <a:bodyPr/>
                  <a:lstStyle/>
                  <a:p>
                    <a:fld id="{4DBA17EE-F8B3-47B7-BA04-2B4B5B3EC8AD}" type="CATEGORYNAME">
                      <a:rPr lang="ja-JP" altLang="en-US"/>
                      <a:pPr/>
                      <a:t>[分類名]</a:t>
                    </a:fld>
                    <a:fld id="{A15EC733-4B9D-49C0-992C-09C38B98A394}"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8B-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Sheet1!$L$21:$P$21</c:f>
              <c:numCache>
                <c:formatCode>General</c:formatCode>
                <c:ptCount val="5"/>
                <c:pt idx="0">
                  <c:v>40</c:v>
                </c:pt>
                <c:pt idx="1">
                  <c:v>10</c:v>
                </c:pt>
                <c:pt idx="2">
                  <c:v>3</c:v>
                </c:pt>
                <c:pt idx="3">
                  <c:v>2</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D-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dLbl>
                    <c:idx val="4"/>
                    <c:layout>
                      <c:manualLayout>
                        <c:x val="0.12581584003030549"/>
                        <c:y val="0.19737231770759839"/>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D-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dLbl>
                    <c:idx val="2"/>
                    <c:layout>
                      <c:manualLayout>
                        <c:x val="0.10430067375598669"/>
                        <c:y val="0.12806366946067221"/>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D-F3DA-4DA2-92F6-9D8E183B7E96}"/>
                      </c:ext>
                    </c:extLst>
                  </c:dLbl>
                  <c:dLbl>
                    <c:idx val="4"/>
                    <c:layout>
                      <c:manualLayout>
                        <c:x val="0.12779911789376844"/>
                        <c:y val="0.20238384180472066"/>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1-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15.</a:t>
            </a:r>
            <a:r>
              <a:rPr lang="ja-JP" altLang="en-US" sz="1000"/>
              <a:t>行事には参加しやすいですか。 </a:t>
            </a:r>
            <a:endParaRPr lang="ja-JP"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14"/>
          <c:order val="14"/>
          <c:tx>
            <c:strRef>
              <c:f>Sheet1!$A$22:$G$22</c:f>
              <c:strCache>
                <c:ptCount val="7"/>
                <c:pt idx="0">
                  <c:v>15</c:v>
                </c:pt>
                <c:pt idx="2">
                  <c:v>行事には参加しやすいですか。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dLbl>
              <c:idx val="0"/>
              <c:layout>
                <c:manualLayout>
                  <c:x val="-0.18448982560782673"/>
                  <c:y val="-0.1137810345006916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8D-F3DA-4DA2-92F6-9D8E183B7E96}"/>
                </c:ext>
              </c:extLst>
            </c:dLbl>
            <c:dLbl>
              <c:idx val="1"/>
              <c:layout>
                <c:manualLayout>
                  <c:x val="0.13590490565122779"/>
                  <c:y val="0.183162710753772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8F-F3DA-4DA2-92F6-9D8E183B7E96}"/>
                </c:ext>
              </c:extLst>
            </c:dLbl>
            <c:dLbl>
              <c:idx val="2"/>
              <c:layout>
                <c:manualLayout>
                  <c:x val="9.9122114890277835E-2"/>
                  <c:y val="0.21632602376315863"/>
                </c:manualLayout>
              </c:layout>
              <c:tx>
                <c:rich>
                  <a:bodyPr/>
                  <a:lstStyle/>
                  <a:p>
                    <a:fld id="{3D13F56B-82CF-4EAE-9AC3-FD21AE2D3004}" type="CATEGORYNAME">
                      <a:rPr lang="ja-JP" altLang="en-US"/>
                      <a:pPr/>
                      <a:t>[分類名]</a:t>
                    </a:fld>
                    <a:r>
                      <a:rPr lang="ja-JP" altLang="en-US"/>
                      <a:t> </a:t>
                    </a:r>
                    <a:fld id="{0F954AEF-5D4F-448C-98F3-C87C91CCEA22}"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91-F3DA-4DA2-92F6-9D8E183B7E96}"/>
                </c:ext>
              </c:extLst>
            </c:dLbl>
            <c:dLbl>
              <c:idx val="3"/>
              <c:layout>
                <c:manualLayout>
                  <c:x val="1.8219223751765382E-2"/>
                  <c:y val="0.13041121038453135"/>
                </c:manualLayout>
              </c:layout>
              <c:tx>
                <c:rich>
                  <a:bodyPr/>
                  <a:lstStyle/>
                  <a:p>
                    <a:fld id="{C150975F-AC44-45EB-8A4B-12E65CD5CA7D}" type="CATEGORYNAME">
                      <a:rPr lang="ja-JP" altLang="en-US"/>
                      <a:pPr/>
                      <a:t>[分類名]</a:t>
                    </a:fld>
                    <a:r>
                      <a:rPr lang="ja-JP" altLang="en-US"/>
                      <a:t> </a:t>
                    </a:r>
                    <a:fld id="{E3E83EF8-732D-43CF-9DA5-3524FA839DFC}"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layout>
                    <c:manualLayout>
                      <c:w val="0.15444175713601618"/>
                      <c:h val="7.4571861706000442E-2"/>
                    </c:manualLayout>
                  </c15:layout>
                  <c15:dlblFieldTable/>
                  <c15:showDataLabelsRange val="0"/>
                </c:ext>
                <c:ext xmlns:c16="http://schemas.microsoft.com/office/drawing/2014/chart" uri="{C3380CC4-5D6E-409C-BE32-E72D297353CC}">
                  <c16:uniqueId val="{00000093-F3DA-4DA2-92F6-9D8E183B7E96}"/>
                </c:ext>
              </c:extLst>
            </c:dLbl>
            <c:dLbl>
              <c:idx val="4"/>
              <c:layout>
                <c:manualLayout>
                  <c:x val="0.10014244755202366"/>
                  <c:y val="0.19184769041947933"/>
                </c:manualLayout>
              </c:layout>
              <c:tx>
                <c:rich>
                  <a:bodyPr/>
                  <a:lstStyle/>
                  <a:p>
                    <a:fld id="{2EE1407A-9EA4-430D-BCF2-D025DD1B1F88}" type="CATEGORYNAME">
                      <a:rPr lang="ja-JP" altLang="en-US"/>
                      <a:pPr/>
                      <a:t>[分類名]</a:t>
                    </a:fld>
                    <a:r>
                      <a:rPr lang="ja-JP" altLang="en-US" baseline="0"/>
                      <a:t> </a:t>
                    </a:r>
                    <a:fld id="{6584C7E8-D3AB-45C0-A17F-07AD48D29E54}" type="PERCENTAGE">
                      <a:rPr lang="en-US" altLang="ja-JP" baseline="0"/>
                      <a:pPr/>
                      <a:t>[パーセンテージ]</a:t>
                    </a:fld>
                    <a:endParaRPr lang="ja-JP" alt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95-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Sheet1!$L$22:$P$22</c:f>
              <c:numCache>
                <c:formatCode>General</c:formatCode>
                <c:ptCount val="5"/>
                <c:pt idx="0">
                  <c:v>44</c:v>
                </c:pt>
                <c:pt idx="1">
                  <c:v>9</c:v>
                </c:pt>
                <c:pt idx="2">
                  <c:v>2</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E-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dLbl>
                    <c:idx val="4"/>
                    <c:layout>
                      <c:manualLayout>
                        <c:x val="0.12581584003030549"/>
                        <c:y val="0.19737231770759839"/>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D-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dLbl>
                    <c:idx val="2"/>
                    <c:layout>
                      <c:manualLayout>
                        <c:x val="0.10430067375598669"/>
                        <c:y val="0.12806366946067221"/>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D-F3DA-4DA2-92F6-9D8E183B7E96}"/>
                      </c:ext>
                    </c:extLst>
                  </c:dLbl>
                  <c:dLbl>
                    <c:idx val="4"/>
                    <c:layout>
                      <c:manualLayout>
                        <c:x val="0.12779911789376844"/>
                        <c:y val="0.20238384180472066"/>
                      </c:manualLayout>
                    </c:layout>
                    <c:dLblPos val="bestFit"/>
                    <c:showLegendKey val="0"/>
                    <c:showVal val="0"/>
                    <c:showCatName val="1"/>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1-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a:t>
            </a:r>
            <a:r>
              <a:rPr lang="en-US" sz="1000"/>
              <a:t>.</a:t>
            </a:r>
            <a:r>
              <a:rPr lang="ja-JP" altLang="en-US" sz="1000"/>
              <a:t>保育の内容について、満足いただいていますか。</a:t>
            </a:r>
            <a:endParaRPr lang="en-US" altLang="ja-JP" sz="1000"/>
          </a:p>
        </c:rich>
      </c:tx>
      <c:layout>
        <c:manualLayout>
          <c:xMode val="edge"/>
          <c:yMode val="edge"/>
          <c:x val="2.0251892973809922E-2"/>
          <c:y val="1.9081838982202289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0"/>
          <c:order val="0"/>
          <c:tx>
            <c:strRef>
              <c:f>Sheet1!$A$8:$G$8</c:f>
              <c:strCache>
                <c:ptCount val="7"/>
                <c:pt idx="0">
                  <c:v>1</c:v>
                </c:pt>
                <c:pt idx="2">
                  <c:v>保育の内容について、満足いただいていますか。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9-F3DA-4DA2-92F6-9D8E183B7E96}"/>
              </c:ext>
            </c:extLst>
          </c:dPt>
          <c:dLbls>
            <c:dLbl>
              <c:idx val="0"/>
              <c:layout>
                <c:manualLayout>
                  <c:x val="-0.11505953386727946"/>
                  <c:y val="-0.2283499045777284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3DA-4DA2-92F6-9D8E183B7E96}"/>
                </c:ext>
              </c:extLst>
            </c:dLbl>
            <c:dLbl>
              <c:idx val="1"/>
              <c:layout>
                <c:manualLayout>
                  <c:x val="0.12998364124152068"/>
                  <c:y val="0.152552965584090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DA-4DA2-92F6-9D8E183B7E96}"/>
                </c:ext>
              </c:extLst>
            </c:dLbl>
            <c:dLbl>
              <c:idx val="3"/>
              <c:layout>
                <c:manualLayout>
                  <c:x val="0.46168051708217911"/>
                  <c:y val="0.1121735995467733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3DA-4DA2-92F6-9D8E183B7E96}"/>
                </c:ext>
              </c:extLst>
            </c:dLbl>
            <c:dLbl>
              <c:idx val="4"/>
              <c:layout>
                <c:manualLayout>
                  <c:x val="0.31394275161588181"/>
                  <c:y val="9.9594974888971358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Sheet1!$L$8:$P$8</c:f>
              <c:numCache>
                <c:formatCode>General</c:formatCode>
                <c:ptCount val="5"/>
                <c:pt idx="0">
                  <c:v>48</c:v>
                </c:pt>
                <c:pt idx="1">
                  <c:v>4</c:v>
                </c:pt>
                <c:pt idx="2">
                  <c:v>4</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r"/>
      <c:layout>
        <c:manualLayout>
          <c:xMode val="edge"/>
          <c:yMode val="edge"/>
          <c:x val="0.71202070655295513"/>
          <c:y val="0.5258307504783839"/>
          <c:w val="0.23421176231087462"/>
          <c:h val="0.37100868024145678"/>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3.</a:t>
            </a:r>
            <a:r>
              <a:rPr lang="ja-JP" altLang="en-US" sz="1000"/>
              <a:t>ご家庭や子どもさんに対するプライバシー</a:t>
            </a:r>
            <a:r>
              <a:rPr lang="en-US" altLang="ja-JP" sz="1000"/>
              <a:t>(</a:t>
            </a:r>
            <a:r>
              <a:rPr lang="ja-JP" altLang="en-US" sz="1000"/>
              <a:t>秘密</a:t>
            </a:r>
            <a:r>
              <a:rPr lang="en-US" altLang="ja-JP" sz="1000"/>
              <a:t>)</a:t>
            </a:r>
            <a:r>
              <a:rPr lang="ja-JP" altLang="en-US" sz="1000"/>
              <a:t>は守られていると思いますか。</a:t>
            </a:r>
            <a:endParaRPr lang="ja-JP" sz="1000"/>
          </a:p>
        </c:rich>
      </c:tx>
      <c:layout>
        <c:manualLayout>
          <c:xMode val="edge"/>
          <c:yMode val="edge"/>
          <c:x val="1.8571564730907257E-2"/>
          <c:y val="2.718473883821620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manualLayout>
          <c:layoutTarget val="inner"/>
          <c:xMode val="edge"/>
          <c:yMode val="edge"/>
          <c:x val="0.25500809189106127"/>
          <c:y val="0.20759637449586066"/>
          <c:w val="0.53529127112893282"/>
          <c:h val="0.65442100534404846"/>
        </c:manualLayout>
      </c:layout>
      <c:pieChart>
        <c:varyColors val="1"/>
        <c:ser>
          <c:idx val="2"/>
          <c:order val="2"/>
          <c:tx>
            <c:strRef>
              <c:f>Sheet1!$A$10:$G$10</c:f>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F3DA-4DA2-92F6-9D8E183B7E96}"/>
              </c:ext>
            </c:extLst>
          </c:dPt>
          <c:dLbls>
            <c:dLbl>
              <c:idx val="0"/>
              <c:layout>
                <c:manualLayout>
                  <c:x val="-0.18319802031764104"/>
                  <c:y val="-0.14516970173144178"/>
                </c:manualLayout>
              </c:layout>
              <c:tx>
                <c:rich>
                  <a:bodyPr/>
                  <a:lstStyle/>
                  <a:p>
                    <a:r>
                      <a:rPr lang="ja-JP" altLang="en-US"/>
                      <a:t>はい　</a:t>
                    </a:r>
                    <a:fld id="{257C4BC8-B703-40ED-B4B4-B38565AA99C0}" type="PERCENTAGE">
                      <a:rPr lang="en-US" altLang="ja-JP"/>
                      <a:pPr/>
                      <a:t>[パーセンテージ]</a:t>
                    </a:fld>
                    <a:endParaRPr lang="ja-JP" alt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F3DA-4DA2-92F6-9D8E183B7E96}"/>
                </c:ext>
              </c:extLst>
            </c:dLbl>
            <c:dLbl>
              <c:idx val="1"/>
              <c:layout>
                <c:manualLayout>
                  <c:x val="0.1629001693937194"/>
                  <c:y val="0.1577366581036447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F3DA-4DA2-92F6-9D8E183B7E96}"/>
                </c:ext>
              </c:extLst>
            </c:dLbl>
            <c:dLbl>
              <c:idx val="2"/>
              <c:layout>
                <c:manualLayout>
                  <c:x val="0.11150077871471739"/>
                  <c:y val="6.8348304602660628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r>
                      <a:rPr lang="ja-JP" altLang="en-US"/>
                      <a:t>ややいいえ　</a:t>
                    </a:r>
                    <a:fld id="{2AC4B138-6295-4586-989B-8A41D0E74A1E}" type="PERCENTAGE">
                      <a:rPr lang="en-US" altLang="ja-JP"/>
                      <a:pPr>
                        <a:defRPr/>
                      </a:pPr>
                      <a:t>[パーセンテージ]</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29610940476412079"/>
                      <c:h val="4.3462061119165986E-2"/>
                    </c:manualLayout>
                  </c15:layout>
                  <c15:dlblFieldTable/>
                  <c15:showDataLabelsRange val="0"/>
                </c:ext>
                <c:ext xmlns:c16="http://schemas.microsoft.com/office/drawing/2014/chart" uri="{C3380CC4-5D6E-409C-BE32-E72D297353CC}">
                  <c16:uniqueId val="{00000019-F3DA-4DA2-92F6-9D8E183B7E96}"/>
                </c:ext>
              </c:extLst>
            </c:dLbl>
            <c:dLbl>
              <c:idx val="3"/>
              <c:layout>
                <c:manualLayout>
                  <c:x val="0.25863678387719263"/>
                  <c:y val="9.620626768342946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r>
                      <a:rPr lang="ja-JP" altLang="en-US">
                        <a:solidFill>
                          <a:schemeClr val="tx1"/>
                        </a:solidFill>
                      </a:rPr>
                      <a:t>いいえ</a:t>
                    </a:r>
                  </a:p>
                  <a:p>
                    <a:pPr>
                      <a:defRPr>
                        <a:solidFill>
                          <a:schemeClr val="tx1"/>
                        </a:solidFill>
                      </a:defRPr>
                    </a:pPr>
                    <a:fld id="{C8B14766-546C-4F15-AC2D-5135EDBDF503}" type="PERCENTAGE">
                      <a:rPr lang="en-US" altLang="ja-JP">
                        <a:solidFill>
                          <a:schemeClr val="tx1"/>
                        </a:solidFill>
                      </a:rPr>
                      <a:pPr>
                        <a:defRPr>
                          <a:solidFill>
                            <a:schemeClr val="tx1"/>
                          </a:solidFill>
                        </a:defRPr>
                      </a:pPr>
                      <a:t>[パーセンテージ]</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6428684003152086"/>
                      <c:h val="0.15028695365562944"/>
                    </c:manualLayout>
                  </c15:layout>
                  <c15:dlblFieldTable/>
                  <c15:showDataLabelsRange val="0"/>
                </c:ext>
                <c:ext xmlns:c16="http://schemas.microsoft.com/office/drawing/2014/chart" uri="{C3380CC4-5D6E-409C-BE32-E72D297353CC}">
                  <c16:uniqueId val="{0000001B-F3DA-4DA2-92F6-9D8E183B7E96}"/>
                </c:ext>
              </c:extLst>
            </c:dLbl>
            <c:dLbl>
              <c:idx val="4"/>
              <c:layout>
                <c:manualLayout>
                  <c:x val="1.0822708213207393E-2"/>
                  <c:y val="0.16257259513147662"/>
                </c:manualLayout>
              </c:layout>
              <c:tx>
                <c:rich>
                  <a:bodyPr/>
                  <a:lstStyle/>
                  <a:p>
                    <a:r>
                      <a:rPr lang="ja-JP" altLang="en-US"/>
                      <a:t>記入なし</a:t>
                    </a:r>
                    <a:fld id="{6B3375A5-AE04-417C-B906-828150D3F71C}" type="PERCENTAGE">
                      <a:rPr lang="en-US" altLang="ja-JP"/>
                      <a:pPr/>
                      <a:t>[パーセンテージ]</a:t>
                    </a:fld>
                    <a:endParaRPr lang="ja-JP" alt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D-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strRef>
          </c:cat>
          <c:val>
            <c:numRef>
              <c:f>Sheet1!$L$10:$P$10</c:f>
              <c:numCache>
                <c:formatCode>General</c:formatCode>
                <c:ptCount val="5"/>
                <c:pt idx="0">
                  <c:v>44</c:v>
                </c:pt>
                <c:pt idx="1">
                  <c:v>10</c:v>
                </c:pt>
                <c:pt idx="2">
                  <c:v>1</c:v>
                </c:pt>
                <c:pt idx="3">
                  <c:v>0</c:v>
                </c:pt>
                <c:pt idx="4">
                  <c:v>1</c:v>
                </c:pt>
              </c:numCache>
            </c:numRef>
          </c:val>
          <c:extLst>
            <c:ext xmlns:c16="http://schemas.microsoft.com/office/drawing/2014/chart" uri="{C3380CC4-5D6E-409C-BE32-E72D297353CC}">
              <c16:uniqueId val="{00000002-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layout>
        <c:manualLayout>
          <c:xMode val="edge"/>
          <c:yMode val="edge"/>
          <c:x val="3.1198438243365247E-2"/>
          <c:y val="0.5573686122359206"/>
          <c:w val="0.21268359011380125"/>
          <c:h val="0.42680547775867728"/>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4.</a:t>
            </a:r>
            <a:r>
              <a:rPr lang="ja-JP" altLang="en-US" sz="1000"/>
              <a:t>園の運営や保育内容などについて、質問や意見は言いやすいですか。</a:t>
            </a:r>
            <a:endParaRPr lang="en-US" altLang="ja-JP" sz="1000"/>
          </a:p>
        </c:rich>
      </c:tx>
      <c:layout>
        <c:manualLayout>
          <c:xMode val="edge"/>
          <c:yMode val="edge"/>
          <c:x val="0.11277408632771718"/>
          <c:y val="4.301064407765355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3"/>
          <c:order val="3"/>
          <c:tx>
            <c:strRef>
              <c:f>Sheet1!$A$11:$G$11</c:f>
              <c:strCache>
                <c:ptCount val="7"/>
                <c:pt idx="0">
                  <c:v>4</c:v>
                </c:pt>
                <c:pt idx="2">
                  <c:v>園の運営や保育内容などについて、質問や意見は言いやすいですか。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dLbl>
              <c:idx val="0"/>
              <c:layout>
                <c:manualLayout>
                  <c:x val="-0.22137030287451837"/>
                  <c:y val="-2.9115962777380169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r>
                      <a:rPr lang="ja-JP" altLang="en-US"/>
                      <a:t>はい　</a:t>
                    </a:r>
                    <a:fld id="{9529DD35-3177-4E26-99E1-448B50367F05}" type="PERCENTAGE">
                      <a:rPr lang="en-US" altLang="ja-JP"/>
                      <a:pPr>
                        <a:defRPr/>
                      </a:pPr>
                      <a:t>[パーセンテージ]</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5437366199386507"/>
                      <c:h val="6.0549391553328565E-2"/>
                    </c:manualLayout>
                  </c15:layout>
                  <c15:dlblFieldTable/>
                  <c15:showDataLabelsRange val="0"/>
                </c:ext>
                <c:ext xmlns:c16="http://schemas.microsoft.com/office/drawing/2014/chart" uri="{C3380CC4-5D6E-409C-BE32-E72D297353CC}">
                  <c16:uniqueId val="{0000001F-F3DA-4DA2-92F6-9D8E183B7E96}"/>
                </c:ext>
              </c:extLst>
            </c:dLbl>
            <c:dLbl>
              <c:idx val="1"/>
              <c:layout>
                <c:manualLayout>
                  <c:x val="0.21859034203578601"/>
                  <c:y val="-1.164877117633030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1-F3DA-4DA2-92F6-9D8E183B7E96}"/>
                </c:ext>
              </c:extLst>
            </c:dLbl>
            <c:dLbl>
              <c:idx val="2"/>
              <c:layout>
                <c:manualLayout>
                  <c:x val="0.13207075240304628"/>
                  <c:y val="0.180275888809353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3-F3DA-4DA2-92F6-9D8E183B7E96}"/>
                </c:ext>
              </c:extLst>
            </c:dLbl>
            <c:dLbl>
              <c:idx val="3"/>
              <c:layout>
                <c:manualLayout>
                  <c:x val="5.0429455081659427E-2"/>
                  <c:y val="0.1459391045507066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5-F3DA-4DA2-92F6-9D8E183B7E96}"/>
                </c:ext>
              </c:extLst>
            </c:dLbl>
            <c:dLbl>
              <c:idx val="4"/>
              <c:layout>
                <c:manualLayout>
                  <c:x val="0.33510661615754056"/>
                  <c:y val="0.1245072427171093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r>
                      <a:rPr lang="ja-JP" altLang="en-US">
                        <a:solidFill>
                          <a:schemeClr val="tx1"/>
                        </a:solidFill>
                      </a:rPr>
                      <a:t>記入なし</a:t>
                    </a:r>
                    <a:fld id="{39C6D9BF-DECF-4983-A134-450B28ED09FB}" type="PERCENTAGE">
                      <a:rPr lang="en-US" altLang="ja-JP">
                        <a:solidFill>
                          <a:schemeClr val="tx1"/>
                        </a:solidFill>
                      </a:rPr>
                      <a:pPr>
                        <a:defRPr>
                          <a:solidFill>
                            <a:schemeClr val="tx1"/>
                          </a:solidFill>
                        </a:defRPr>
                      </a:pPr>
                      <a:t>[パーセンテージ]</a:t>
                    </a:fld>
                    <a:endParaRPr lang="ja-JP" altLang="en-US">
                      <a:solidFill>
                        <a:schemeClr val="tx1"/>
                      </a:solidFill>
                    </a:endParaRP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0"/>
              <c:showSerName val="0"/>
              <c:showPercent val="1"/>
              <c:showBubbleSize val="0"/>
              <c:extLst>
                <c:ext xmlns:c15="http://schemas.microsoft.com/office/drawing/2012/chart" uri="{CE6537A1-D6FC-4f65-9D91-7224C49458BB}">
                  <c15:layout>
                    <c:manualLayout>
                      <c:w val="0.18482274664174528"/>
                      <c:h val="0.15931988093325067"/>
                    </c:manualLayout>
                  </c15:layout>
                  <c15:dlblFieldTable/>
                  <c15:showDataLabelsRange val="0"/>
                </c:ext>
                <c:ext xmlns:c16="http://schemas.microsoft.com/office/drawing/2014/chart" uri="{C3380CC4-5D6E-409C-BE32-E72D297353CC}">
                  <c16:uniqueId val="{00000027-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Sheet1!$L$11:$P$11</c:f>
              <c:numCache>
                <c:formatCode>General</c:formatCode>
                <c:ptCount val="5"/>
                <c:pt idx="0">
                  <c:v>38</c:v>
                </c:pt>
                <c:pt idx="1">
                  <c:v>11</c:v>
                </c:pt>
                <c:pt idx="2">
                  <c:v>5</c:v>
                </c:pt>
                <c:pt idx="3">
                  <c:v>2</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3-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5.</a:t>
            </a:r>
            <a:r>
              <a:rPr lang="ja-JP" altLang="en-US" sz="1000"/>
              <a:t>不満や苦情など、外部の機関（行政窓口・本部・第三者委員）にも相談できることをご存知ですか。</a:t>
            </a:r>
            <a:endParaRPr lang="ja-JP" sz="1000"/>
          </a:p>
        </c:rich>
      </c:tx>
      <c:layout>
        <c:manualLayout>
          <c:xMode val="edge"/>
          <c:yMode val="edge"/>
          <c:x val="3.5427355784349787E-2"/>
          <c:y val="3.7348272642390289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manualLayout>
          <c:layoutTarget val="inner"/>
          <c:xMode val="edge"/>
          <c:yMode val="edge"/>
          <c:x val="0.2334026860624776"/>
          <c:y val="0.20845997499348437"/>
          <c:w val="0.5208772243326002"/>
          <c:h val="0.65947332827636462"/>
        </c:manualLayout>
      </c:layout>
      <c:pieChart>
        <c:varyColors val="1"/>
        <c:ser>
          <c:idx val="4"/>
          <c:order val="4"/>
          <c:tx>
            <c:strRef>
              <c:f>Sheet1!$A$12:$G$12</c:f>
              <c:strCache>
                <c:ptCount val="7"/>
                <c:pt idx="0">
                  <c:v>5</c:v>
                </c:pt>
                <c:pt idx="2">
                  <c:v>不満や苦情など、外部の機関（行政窓口・本部・第三者委員）にも相談できることをご存知ですか。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dLbl>
              <c:idx val="0"/>
              <c:layout>
                <c:manualLayout>
                  <c:x val="-0.17209776448995556"/>
                  <c:y val="-9.14523919804142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9-F3DA-4DA2-92F6-9D8E183B7E96}"/>
                </c:ext>
              </c:extLst>
            </c:dLbl>
            <c:dLbl>
              <c:idx val="2"/>
              <c:layout>
                <c:manualLayout>
                  <c:x val="0.22074462087996419"/>
                  <c:y val="0.19591696338752637"/>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fld id="{8B99278D-EB52-4118-B3C6-807B6DEBAADE}" type="CATEGORYNAME">
                      <a:rPr lang="ja-JP" altLang="en-US"/>
                      <a:pPr>
                        <a:defRPr/>
                      </a:pPr>
                      <a:t>[分類名]</a:t>
                    </a:fld>
                    <a:r>
                      <a:rPr lang="ja-JP" altLang="en-US"/>
                      <a:t>　</a:t>
                    </a:r>
                  </a:p>
                  <a:p>
                    <a:pPr>
                      <a:defRPr/>
                    </a:pPr>
                    <a:fld id="{A8C3DE8A-678B-474E-B2E6-CB7E8D5DEEF9}" type="PERCENTAGE">
                      <a:rPr lang="en-US" altLang="ja-JP" baseline="0"/>
                      <a:pPr>
                        <a:defRPr/>
                      </a:pPr>
                      <a:t>[パーセンテージ]</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31488507094612045"/>
                      <c:h val="0.16307772311162586"/>
                    </c:manualLayout>
                  </c15:layout>
                  <c15:dlblFieldTable/>
                  <c15:showDataLabelsRange val="0"/>
                </c:ext>
                <c:ext xmlns:c16="http://schemas.microsoft.com/office/drawing/2014/chart" uri="{C3380CC4-5D6E-409C-BE32-E72D297353CC}">
                  <c16:uniqueId val="{0000002D-F3DA-4DA2-92F6-9D8E183B7E96}"/>
                </c:ext>
              </c:extLst>
            </c:dLbl>
            <c:dLbl>
              <c:idx val="3"/>
              <c:layout>
                <c:manualLayout>
                  <c:x val="7.2357987133415888E-2"/>
                  <c:y val="0.13126947206659237"/>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F-F3DA-4DA2-92F6-9D8E183B7E96}"/>
                </c:ext>
              </c:extLst>
            </c:dLbl>
            <c:dLbl>
              <c:idx val="4"/>
              <c:layout>
                <c:manualLayout>
                  <c:x val="0.29561186588745253"/>
                  <c:y val="0.12696102071771095"/>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1-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Sheet1!$L$12:$P$12</c:f>
              <c:numCache>
                <c:formatCode>General</c:formatCode>
                <c:ptCount val="5"/>
                <c:pt idx="0">
                  <c:v>39</c:v>
                </c:pt>
                <c:pt idx="1">
                  <c:v>9</c:v>
                </c:pt>
                <c:pt idx="2">
                  <c:v>3</c:v>
                </c:pt>
                <c:pt idx="3">
                  <c:v>5</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4-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6.</a:t>
            </a:r>
            <a:r>
              <a:rPr lang="ja-JP" altLang="en-US" sz="1000"/>
              <a:t>園やクラスの様子などを園だよりや写真の掲示、ボード、</a:t>
            </a:r>
            <a:r>
              <a:rPr lang="en-US" altLang="ja-JP" sz="1000"/>
              <a:t>HP</a:t>
            </a:r>
            <a:r>
              <a:rPr lang="ja-JP" altLang="en-US" sz="1000"/>
              <a:t>のブログなどでお伝えしていますが、わかりやすいですか。</a:t>
            </a:r>
            <a:endParaRPr lang="ja-JP" sz="1000"/>
          </a:p>
        </c:rich>
      </c:tx>
      <c:layout>
        <c:manualLayout>
          <c:xMode val="edge"/>
          <c:yMode val="edge"/>
          <c:x val="2.5978813459128419E-2"/>
          <c:y val="3.777148253068932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5"/>
          <c:order val="5"/>
          <c:tx>
            <c:strRef>
              <c:f>Sheet1!$A$13:$G$13</c:f>
              <c:strCache>
                <c:ptCount val="7"/>
                <c:pt idx="0">
                  <c:v>6</c:v>
                </c:pt>
                <c:pt idx="2">
                  <c:v>園やクラスの様子などを園だよりや写真の掲示、ボード、HPのブログなどでお伝えしていますが、わかりやすいですか。</c:v>
                </c:pt>
              </c:strCache>
              <c:extLst xmlns:c15="http://schemas.microsoft.com/office/drawing/2012/chart"/>
            </c:strRef>
          </c:tx>
          <c:explosion val="1"/>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dLbl>
              <c:idx val="0"/>
              <c:layout>
                <c:manualLayout>
                  <c:x val="-0.14923137862466299"/>
                  <c:y val="-0.135374401729195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3-F3DA-4DA2-92F6-9D8E183B7E96}"/>
                </c:ext>
              </c:extLst>
            </c:dLbl>
            <c:dLbl>
              <c:idx val="1"/>
              <c:layout>
                <c:manualLayout>
                  <c:x val="0.11128144771377262"/>
                  <c:y val="9.915341318879042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5-F3DA-4DA2-92F6-9D8E183B7E96}"/>
                </c:ext>
              </c:extLst>
            </c:dLbl>
            <c:dLbl>
              <c:idx val="3"/>
              <c:layout>
                <c:manualLayout>
                  <c:x val="0.34536639598724106"/>
                  <c:y val="0.36859116875096487"/>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1894736842105261"/>
                      <c:h val="0.2230406043437205"/>
                    </c:manualLayout>
                  </c15:layout>
                </c:ext>
                <c:ext xmlns:c16="http://schemas.microsoft.com/office/drawing/2014/chart" uri="{C3380CC4-5D6E-409C-BE32-E72D297353CC}">
                  <c16:uniqueId val="{00000039-F3DA-4DA2-92F6-9D8E183B7E96}"/>
                </c:ext>
              </c:extLst>
            </c:dLbl>
            <c:dLbl>
              <c:idx val="4"/>
              <c:layout>
                <c:manualLayout>
                  <c:x val="0.3452856689925522"/>
                  <c:y val="0.1507602285008491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3B-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Sheet1!$L$13:$P$13</c:f>
              <c:numCache>
                <c:formatCode>General</c:formatCode>
                <c:ptCount val="5"/>
                <c:pt idx="0">
                  <c:v>39</c:v>
                </c:pt>
                <c:pt idx="1">
                  <c:v>15</c:v>
                </c:pt>
                <c:pt idx="2">
                  <c:v>2</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5-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7.</a:t>
            </a:r>
            <a:r>
              <a:rPr lang="ja-JP" altLang="en-US" sz="1000"/>
              <a:t>送迎時の対応や連絡帳での情報交換については、</a:t>
            </a:r>
            <a:endParaRPr lang="en-US" altLang="ja-JP" sz="1000"/>
          </a:p>
          <a:p>
            <a:pPr>
              <a:defRPr sz="1000"/>
            </a:pPr>
            <a:r>
              <a:rPr lang="ja-JP" altLang="en-US" sz="1000" b="1" i="0" u="none" strike="noStrike" baseline="0"/>
              <a:t> </a:t>
            </a:r>
            <a:r>
              <a:rPr lang="ja-JP" altLang="en-US" sz="1000"/>
              <a:t>ご満足いただいていますか。 </a:t>
            </a:r>
            <a:endParaRPr lang="ja-JP" sz="1000"/>
          </a:p>
        </c:rich>
      </c:tx>
      <c:layout>
        <c:manualLayout>
          <c:xMode val="edge"/>
          <c:yMode val="edge"/>
          <c:x val="0.15043333333333334"/>
          <c:y val="7.7001013171225943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6"/>
          <c:order val="6"/>
          <c:tx>
            <c:strRef>
              <c:f>Sheet1!$A$14:$G$14</c:f>
              <c:strCache>
                <c:ptCount val="7"/>
                <c:pt idx="0">
                  <c:v>7</c:v>
                </c:pt>
                <c:pt idx="2">
                  <c:v>送迎時の対応や連絡帳での情報交換についてはご満足いただいていますか。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dLbl>
              <c:idx val="2"/>
              <c:layout>
                <c:manualLayout>
                  <c:x val="0.13953753280839895"/>
                  <c:y val="0.2239063734054519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1-F3DA-4DA2-92F6-9D8E183B7E96}"/>
                </c:ext>
              </c:extLst>
            </c:dLbl>
            <c:dLbl>
              <c:idx val="4"/>
              <c:layout>
                <c:manualLayout>
                  <c:x val="-0.24060997375328086"/>
                  <c:y val="0.118258621927578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5-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Sheet1!$L$14:$P$14</c:f>
              <c:numCache>
                <c:formatCode>General</c:formatCode>
                <c:ptCount val="5"/>
                <c:pt idx="0">
                  <c:v>33</c:v>
                </c:pt>
                <c:pt idx="1">
                  <c:v>16</c:v>
                </c:pt>
                <c:pt idx="2">
                  <c:v>4</c:v>
                </c:pt>
                <c:pt idx="3">
                  <c:v>2</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6-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8.</a:t>
            </a:r>
            <a:r>
              <a:rPr lang="ja-JP" altLang="en-US" sz="1000"/>
              <a:t>保育中の熱やけがの処置、保護者の方への連絡について、ご不満はありませんか。 </a:t>
            </a:r>
            <a:endParaRPr lang="ja-JP"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7"/>
          <c:order val="7"/>
          <c:tx>
            <c:strRef>
              <c:f>Sheet1!$A$15:$G$15</c:f>
              <c:strCache>
                <c:ptCount val="7"/>
                <c:pt idx="0">
                  <c:v>8</c:v>
                </c:pt>
                <c:pt idx="2">
                  <c:v>保育中の熱やけがの処置、保護者の方への連絡について、ご不満はありませんか。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dLbl>
              <c:idx val="1"/>
              <c:layout>
                <c:manualLayout>
                  <c:x val="0.1076982971783315"/>
                  <c:y val="0.1513414049050320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9-F3DA-4DA2-92F6-9D8E183B7E96}"/>
                </c:ext>
              </c:extLst>
            </c:dLbl>
            <c:dLbl>
              <c:idx val="2"/>
              <c:layout>
                <c:manualLayout>
                  <c:x val="9.4931170555181757E-2"/>
                  <c:y val="0.1408350945118051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B-F3DA-4DA2-92F6-9D8E183B7E96}"/>
                </c:ext>
              </c:extLst>
            </c:dLbl>
            <c:dLbl>
              <c:idx val="3"/>
              <c:layout>
                <c:manualLayout>
                  <c:x val="7.1154673795105872E-2"/>
                  <c:y val="0.2629851513722554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D-F3DA-4DA2-92F6-9D8E183B7E96}"/>
                </c:ext>
              </c:extLst>
            </c:dLbl>
            <c:dLbl>
              <c:idx val="4"/>
              <c:layout>
                <c:manualLayout>
                  <c:x val="0.22751747255611524"/>
                  <c:y val="0.11150534780967945"/>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4F-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Sheet1!$L$15:$P$15</c:f>
              <c:numCache>
                <c:formatCode>General</c:formatCode>
                <c:ptCount val="5"/>
                <c:pt idx="0">
                  <c:v>45</c:v>
                </c:pt>
                <c:pt idx="1">
                  <c:v>7</c:v>
                </c:pt>
                <c:pt idx="2">
                  <c:v>1</c:v>
                </c:pt>
                <c:pt idx="3">
                  <c:v>3</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7-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9.</a:t>
            </a:r>
            <a:r>
              <a:rPr lang="ja-JP" altLang="en-US" sz="1000"/>
              <a:t>健康診断の結果の伝え方については満足いただけていますか。 </a:t>
            </a:r>
            <a:endParaRPr lang="ja-JP"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8"/>
          <c:order val="8"/>
          <c:tx>
            <c:strRef>
              <c:f>Sheet1!$A$16:$G$16</c:f>
              <c:strCache>
                <c:ptCount val="7"/>
                <c:pt idx="0">
                  <c:v>9</c:v>
                </c:pt>
                <c:pt idx="2">
                  <c:v>健康診断の結果の伝え方については満足いただけていますか。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dLbl>
              <c:idx val="2"/>
              <c:layout>
                <c:manualLayout>
                  <c:x val="9.8680967840295591E-2"/>
                  <c:y val="0.13906048928702525"/>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55-F3DA-4DA2-92F6-9D8E183B7E96}"/>
                </c:ext>
              </c:extLst>
            </c:dLbl>
            <c:dLbl>
              <c:idx val="3"/>
              <c:layout>
                <c:manualLayout>
                  <c:x val="4.5879504241924204E-2"/>
                  <c:y val="0.2524990647009331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57-F3DA-4DA2-92F6-9D8E183B7E96}"/>
                </c:ext>
              </c:extLst>
            </c:dLbl>
            <c:dLbl>
              <c:idx val="4"/>
              <c:layout>
                <c:manualLayout>
                  <c:x val="0.27334851936218679"/>
                  <c:y val="0.1063360631158051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59-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Sheet1!$L$16:$P$16</c:f>
              <c:numCache>
                <c:formatCode>General</c:formatCode>
                <c:ptCount val="5"/>
                <c:pt idx="0">
                  <c:v>41</c:v>
                </c:pt>
                <c:pt idx="1">
                  <c:v>10</c:v>
                </c:pt>
                <c:pt idx="2">
                  <c:v>3</c:v>
                </c:pt>
                <c:pt idx="3">
                  <c:v>2</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8-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9"/>
                <c:order val="9"/>
                <c:tx>
                  <c:strRef>
                    <c:extLst xmlns:c15="http://schemas.microsoft.com/office/drawing/2012/chart">
                      <c:ext xmlns:c15="http://schemas.microsoft.com/office/drawing/2012/chart" uri="{02D57815-91ED-43cb-92C2-25804820EDAC}">
                        <c15:formulaRef>
                          <c15:sqref>Sheet1!$A$17:$G$17</c15:sqref>
                        </c15:formulaRef>
                      </c:ext>
                    </c:extLst>
                    <c:strCache>
                      <c:ptCount val="7"/>
                      <c:pt idx="0">
                        <c:v>10</c:v>
                      </c:pt>
                      <c:pt idx="2">
                        <c:v>感染症の発症状況の伝え方（玄関等での掲示）についてわかりやすいですか。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Sheet1!$L$17:$P$17</c15:sqref>
                        </c15:formulaRef>
                      </c:ext>
                    </c:extLst>
                    <c:numCache>
                      <c:formatCode>General</c:formatCode>
                      <c:ptCount val="5"/>
                      <c:pt idx="0">
                        <c:v>35</c:v>
                      </c:pt>
                      <c:pt idx="1">
                        <c:v>13</c:v>
                      </c:pt>
                      <c:pt idx="2">
                        <c:v>6</c:v>
                      </c:pt>
                      <c:pt idx="3">
                        <c:v>1</c:v>
                      </c:pt>
                      <c:pt idx="4">
                        <c:v>1</c:v>
                      </c:pt>
                    </c:numCache>
                  </c:numRef>
                </c:val>
                <c:extLst xmlns:c15="http://schemas.microsoft.com/office/drawing/2012/chart">
                  <c:ext xmlns:c16="http://schemas.microsoft.com/office/drawing/2014/chart" uri="{C3380CC4-5D6E-409C-BE32-E72D297353CC}">
                    <c16:uniqueId val="{00000009-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r>
              <a:rPr lang="en-US" altLang="ja-JP" sz="1000"/>
              <a:t>10.</a:t>
            </a:r>
            <a:r>
              <a:rPr lang="ja-JP" altLang="en-US" sz="1000"/>
              <a:t>感染症の発症状況の伝え方（玄関等での掲示）についてわかりやすいですか。 </a:t>
            </a:r>
            <a:endParaRPr lang="ja-JP"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65000"/>
                  <a:lumOff val="35000"/>
                </a:schemeClr>
              </a:solidFill>
              <a:latin typeface="+mn-lt"/>
              <a:ea typeface="+mn-ea"/>
              <a:cs typeface="+mn-cs"/>
            </a:defRPr>
          </a:pPr>
          <a:endParaRPr lang="ja-JP"/>
        </a:p>
      </c:txPr>
    </c:title>
    <c:autoTitleDeleted val="0"/>
    <c:plotArea>
      <c:layout/>
      <c:pieChart>
        <c:varyColors val="1"/>
        <c:ser>
          <c:idx val="9"/>
          <c:order val="9"/>
          <c:tx>
            <c:strRef>
              <c:f>Sheet1!$A$17:$G$17</c:f>
              <c:strCache>
                <c:ptCount val="7"/>
                <c:pt idx="0">
                  <c:v>10</c:v>
                </c:pt>
                <c:pt idx="2">
                  <c:v>感染症の発症状況の伝え方（玄関等での掲示）についてわかりやすいですか。</c:v>
                </c:pt>
              </c:strCache>
              <c:extLst xmlns:c15="http://schemas.microsoft.com/office/drawing/2012/chart"/>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3-F3DA-4DA2-92F6-9D8E183B7E96}"/>
              </c:ext>
            </c:extLst>
          </c:dPt>
          <c:dLbls>
            <c:dLbl>
              <c:idx val="2"/>
              <c:layout>
                <c:manualLayout>
                  <c:x val="0.18762715114011252"/>
                  <c:y val="0.17080759629585249"/>
                </c:manualLayout>
              </c:layout>
              <c:tx>
                <c:rich>
                  <a:bodyPr/>
                  <a:lstStyle/>
                  <a:p>
                    <a:fld id="{AC5E8EFA-0653-413C-BCED-5CEE4F6AC604}" type="CATEGORYNAME">
                      <a:rPr lang="ja-JP" altLang="en-US"/>
                      <a:pPr/>
                      <a:t>[分類名]</a:t>
                    </a:fld>
                    <a:r>
                      <a:rPr lang="ja-JP" altLang="en-US"/>
                      <a:t> </a:t>
                    </a:r>
                  </a:p>
                  <a:p>
                    <a:fld id="{49D853DF-E6FF-45F7-8C2B-517D3224544E}"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layout>
                    <c:manualLayout>
                      <c:w val="0.31905961376994124"/>
                      <c:h val="0.12741228070175437"/>
                    </c:manualLayout>
                  </c15:layout>
                  <c15:dlblFieldTable/>
                  <c15:showDataLabelsRange val="0"/>
                </c:ext>
                <c:ext xmlns:c16="http://schemas.microsoft.com/office/drawing/2014/chart" uri="{C3380CC4-5D6E-409C-BE32-E72D297353CC}">
                  <c16:uniqueId val="{0000005F-F3DA-4DA2-92F6-9D8E183B7E96}"/>
                </c:ext>
              </c:extLst>
            </c:dLbl>
            <c:dLbl>
              <c:idx val="3"/>
              <c:layout>
                <c:manualLayout>
                  <c:x val="0.15099056572588371"/>
                  <c:y val="0.33436044275537841"/>
                </c:manualLayout>
              </c:layout>
              <c:tx>
                <c:rich>
                  <a:bodyPr/>
                  <a:lstStyle/>
                  <a:p>
                    <a:fld id="{4043EBA4-AE57-4C04-B1B1-7A0C5F2932DC}" type="CATEGORYNAME">
                      <a:rPr lang="ja-JP" altLang="en-US"/>
                      <a:pPr/>
                      <a:t>[分類名]</a:t>
                    </a:fld>
                    <a:r>
                      <a:rPr lang="ja-JP" altLang="en-US"/>
                      <a:t> </a:t>
                    </a:r>
                    <a:fld id="{EC17E124-E3C9-45C5-99FD-75555739239E}"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layout>
                    <c:manualLayout>
                      <c:w val="0.24853064651553314"/>
                      <c:h val="0.12741228070175437"/>
                    </c:manualLayout>
                  </c15:layout>
                  <c15:dlblFieldTable/>
                  <c15:showDataLabelsRange val="0"/>
                </c:ext>
                <c:ext xmlns:c16="http://schemas.microsoft.com/office/drawing/2014/chart" uri="{C3380CC4-5D6E-409C-BE32-E72D297353CC}">
                  <c16:uniqueId val="{00000061-F3DA-4DA2-92F6-9D8E183B7E96}"/>
                </c:ext>
              </c:extLst>
            </c:dLbl>
            <c:dLbl>
              <c:idx val="4"/>
              <c:layout>
                <c:manualLayout>
                  <c:x val="0.10758351679591688"/>
                  <c:y val="0.13819357606192384"/>
                </c:manualLayout>
              </c:layout>
              <c:tx>
                <c:rich>
                  <a:bodyPr/>
                  <a:lstStyle/>
                  <a:p>
                    <a:fld id="{DB7F9A7E-68C5-4315-B7D3-96EA9615406B}" type="CATEGORYNAME">
                      <a:rPr lang="ja-JP" altLang="en-US"/>
                      <a:pPr/>
                      <a:t>[分類名]</a:t>
                    </a:fld>
                    <a:r>
                      <a:rPr lang="ja-JP" altLang="en-US"/>
                      <a:t> </a:t>
                    </a:r>
                    <a:fld id="{B03527BF-D86B-4D72-AAEA-5B738928EAE0}" type="PERCENTAGE">
                      <a:rPr lang="en-US" altLang="ja-JP" baseline="0"/>
                      <a:pPr/>
                      <a:t>[パーセンテージ]</a:t>
                    </a:fld>
                    <a:endParaRPr lang="ja-JP" altLang="en-US"/>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63-F3DA-4DA2-92F6-9D8E183B7E9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Sheet1!$L$7:$P$7</c:f>
              <c:strCache>
                <c:ptCount val="5"/>
                <c:pt idx="0">
                  <c:v>はい</c:v>
                </c:pt>
                <c:pt idx="1">
                  <c:v>ややはい</c:v>
                </c:pt>
                <c:pt idx="2">
                  <c:v>ややいいえ</c:v>
                </c:pt>
                <c:pt idx="3">
                  <c:v>いいえ</c:v>
                </c:pt>
                <c:pt idx="4">
                  <c:v>記入なし</c:v>
                </c:pt>
              </c:strCache>
              <c:extLst xmlns:c15="http://schemas.microsoft.com/office/drawing/2012/chart"/>
            </c:strRef>
          </c:cat>
          <c:val>
            <c:numRef>
              <c:f>Sheet1!$L$17:$P$17</c:f>
              <c:numCache>
                <c:formatCode>General</c:formatCode>
                <c:ptCount val="5"/>
                <c:pt idx="0">
                  <c:v>35</c:v>
                </c:pt>
                <c:pt idx="1">
                  <c:v>13</c:v>
                </c:pt>
                <c:pt idx="2">
                  <c:v>6</c:v>
                </c:pt>
                <c:pt idx="3">
                  <c:v>1</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9-2E0D-4E56-BB71-B88193115B17}"/>
            </c:ext>
          </c:extLst>
        </c:ser>
        <c:dLbls>
          <c:dLblPos val="inEnd"/>
          <c:showLegendKey val="0"/>
          <c:showVal val="0"/>
          <c:showCatName val="0"/>
          <c:showSerName val="0"/>
          <c:showPercent val="1"/>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Sheet1!$A$8:$G$8</c15:sqref>
                        </c15:formulaRef>
                      </c:ext>
                    </c:extLst>
                    <c:strCache>
                      <c:ptCount val="7"/>
                      <c:pt idx="0">
                        <c:v>1</c:v>
                      </c:pt>
                      <c:pt idx="2">
                        <c:v>保育の内容について、満足いただいていますか。</c:v>
                      </c:pt>
                    </c:strCache>
                  </c:strRef>
                </c:tx>
                <c:explosion val="13"/>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3DA-4DA2-92F6-9D8E183B7E9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3DA-4DA2-92F6-9D8E183B7E96}"/>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F3DA-4DA2-92F6-9D8E183B7E96}"/>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F3DA-4DA2-92F6-9D8E183B7E96}"/>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c:ext uri="{02D57815-91ED-43cb-92C2-25804820EDAC}">
                        <c15:formulaRef>
                          <c15:sqref>Sheet1!$L$8:$P$8</c15:sqref>
                        </c15:formulaRef>
                      </c:ext>
                    </c:extLst>
                    <c:numCache>
                      <c:formatCode>General</c:formatCode>
                      <c:ptCount val="5"/>
                      <c:pt idx="0">
                        <c:v>48</c:v>
                      </c:pt>
                      <c:pt idx="1">
                        <c:v>4</c:v>
                      </c:pt>
                      <c:pt idx="2">
                        <c:v>4</c:v>
                      </c:pt>
                      <c:pt idx="3">
                        <c:v>0</c:v>
                      </c:pt>
                      <c:pt idx="4">
                        <c:v>0</c:v>
                      </c:pt>
                    </c:numCache>
                  </c:numRef>
                </c:val>
                <c:extLst>
                  <c:ext xmlns:c16="http://schemas.microsoft.com/office/drawing/2014/chart" uri="{C3380CC4-5D6E-409C-BE32-E72D297353CC}">
                    <c16:uniqueId val="{00000000-2E0D-4E56-BB71-B88193115B17}"/>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Sheet1!$A$9:$G$9</c15:sqref>
                        </c15:formulaRef>
                      </c:ext>
                    </c:extLst>
                    <c:strCache>
                      <c:ptCount val="7"/>
                      <c:pt idx="0">
                        <c:v>2</c:v>
                      </c:pt>
                      <c:pt idx="2">
                        <c:v>教育・保育理念や方針についてはご理解いただいていますか。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B-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D-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0F-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1-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3-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Sheet1!$L$9:$P$9</c15:sqref>
                        </c15:formulaRef>
                      </c:ext>
                    </c:extLst>
                    <c:numCache>
                      <c:formatCode>General</c:formatCode>
                      <c:ptCount val="5"/>
                      <c:pt idx="0">
                        <c:v>36</c:v>
                      </c:pt>
                      <c:pt idx="1">
                        <c:v>17</c:v>
                      </c:pt>
                      <c:pt idx="2">
                        <c:v>2</c:v>
                      </c:pt>
                      <c:pt idx="3">
                        <c:v>1</c:v>
                      </c:pt>
                      <c:pt idx="4">
                        <c:v>0</c:v>
                      </c:pt>
                    </c:numCache>
                  </c:numRef>
                </c:val>
                <c:extLst xmlns:c15="http://schemas.microsoft.com/office/drawing/2012/chart">
                  <c:ext xmlns:c16="http://schemas.microsoft.com/office/drawing/2014/chart" uri="{C3380CC4-5D6E-409C-BE32-E72D297353CC}">
                    <c16:uniqueId val="{00000001-2E0D-4E56-BB71-B88193115B17}"/>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Sheet1!$A$10:$G$10</c15:sqref>
                        </c15:formulaRef>
                      </c:ext>
                    </c:extLst>
                    <c:strCache>
                      <c:ptCount val="7"/>
                      <c:pt idx="0">
                        <c:v>3</c:v>
                      </c:pt>
                      <c:pt idx="2">
                        <c:v>ご家庭や子どもさんに対するプライバシー（秘密）は守られていると思いますか。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Sheet1!$L$10:$P$10</c15:sqref>
                        </c15:formulaRef>
                      </c:ext>
                    </c:extLst>
                    <c:numCache>
                      <c:formatCode>General</c:formatCode>
                      <c:ptCount val="5"/>
                      <c:pt idx="0">
                        <c:v>44</c:v>
                      </c:pt>
                      <c:pt idx="1">
                        <c:v>10</c:v>
                      </c:pt>
                      <c:pt idx="2">
                        <c:v>1</c:v>
                      </c:pt>
                      <c:pt idx="3">
                        <c:v>0</c:v>
                      </c:pt>
                      <c:pt idx="4">
                        <c:v>1</c:v>
                      </c:pt>
                    </c:numCache>
                  </c:numRef>
                </c:val>
                <c:extLst xmlns:c15="http://schemas.microsoft.com/office/drawing/2012/chart">
                  <c:ext xmlns:c16="http://schemas.microsoft.com/office/drawing/2014/chart" uri="{C3380CC4-5D6E-409C-BE32-E72D297353CC}">
                    <c16:uniqueId val="{00000002-2E0D-4E56-BB71-B88193115B17}"/>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Sheet1!$A$11:$G$11</c15:sqref>
                        </c15:formulaRef>
                      </c:ext>
                    </c:extLst>
                    <c:strCache>
                      <c:ptCount val="7"/>
                      <c:pt idx="0">
                        <c:v>4</c:v>
                      </c:pt>
                      <c:pt idx="2">
                        <c:v>園の運営や保育内容などについて、質問や意見は言いやすいですか。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1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Sheet1!$L$11:$P$11</c15:sqref>
                        </c15:formulaRef>
                      </c:ext>
                    </c:extLst>
                    <c:numCache>
                      <c:formatCode>General</c:formatCode>
                      <c:ptCount val="5"/>
                      <c:pt idx="0">
                        <c:v>38</c:v>
                      </c:pt>
                      <c:pt idx="1">
                        <c:v>11</c:v>
                      </c:pt>
                      <c:pt idx="2">
                        <c:v>5</c:v>
                      </c:pt>
                      <c:pt idx="3">
                        <c:v>2</c:v>
                      </c:pt>
                      <c:pt idx="4">
                        <c:v>0</c:v>
                      </c:pt>
                    </c:numCache>
                  </c:numRef>
                </c:val>
                <c:extLst xmlns:c15="http://schemas.microsoft.com/office/drawing/2012/chart">
                  <c:ext xmlns:c16="http://schemas.microsoft.com/office/drawing/2014/chart" uri="{C3380CC4-5D6E-409C-BE32-E72D297353CC}">
                    <c16:uniqueId val="{00000003-2E0D-4E56-BB71-B88193115B17}"/>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Sheet1!$A$12:$G$12</c15:sqref>
                        </c15:formulaRef>
                      </c:ext>
                    </c:extLst>
                    <c:strCache>
                      <c:ptCount val="7"/>
                      <c:pt idx="0">
                        <c:v>5</c:v>
                      </c:pt>
                      <c:pt idx="2">
                        <c:v>不満や苦情など、外部の機関（行政窓口・本部・第三者委員）にも相談できることをご存知ですか。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2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Sheet1!$L$12:$P$12</c15:sqref>
                        </c15:formulaRef>
                      </c:ext>
                    </c:extLst>
                    <c:numCache>
                      <c:formatCode>General</c:formatCode>
                      <c:ptCount val="5"/>
                      <c:pt idx="0">
                        <c:v>39</c:v>
                      </c:pt>
                      <c:pt idx="1">
                        <c:v>9</c:v>
                      </c:pt>
                      <c:pt idx="2">
                        <c:v>3</c:v>
                      </c:pt>
                      <c:pt idx="3">
                        <c:v>5</c:v>
                      </c:pt>
                      <c:pt idx="4">
                        <c:v>0</c:v>
                      </c:pt>
                    </c:numCache>
                  </c:numRef>
                </c:val>
                <c:extLst xmlns:c15="http://schemas.microsoft.com/office/drawing/2012/chart">
                  <c:ext xmlns:c16="http://schemas.microsoft.com/office/drawing/2014/chart" uri="{C3380CC4-5D6E-409C-BE32-E72D297353CC}">
                    <c16:uniqueId val="{00000004-2E0D-4E56-BB71-B88193115B17}"/>
                  </c:ext>
                </c:extLst>
              </c15:ser>
            </c15:filteredPieSeries>
            <c15:filteredPieSeries>
              <c15:ser>
                <c:idx val="5"/>
                <c:order val="5"/>
                <c:tx>
                  <c:strRef>
                    <c:extLst xmlns:c15="http://schemas.microsoft.com/office/drawing/2012/chart">
                      <c:ext xmlns:c15="http://schemas.microsoft.com/office/drawing/2012/chart" uri="{02D57815-91ED-43cb-92C2-25804820EDAC}">
                        <c15:formulaRef>
                          <c15:sqref>Sheet1!$A$13:$G$13</c15:sqref>
                        </c15:formulaRef>
                      </c:ext>
                    </c:extLst>
                    <c:strCache>
                      <c:ptCount val="7"/>
                      <c:pt idx="0">
                        <c:v>6</c:v>
                      </c:pt>
                      <c:pt idx="2">
                        <c:v>園やクラスの様子などを園だよりや写真の掲示、ボード、HPのブログなどでお伝えしていますが、わかりやすいですか。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Sheet1!$L$13:$P$13</c15:sqref>
                        </c15:formulaRef>
                      </c:ext>
                    </c:extLst>
                    <c:numCache>
                      <c:formatCode>General</c:formatCode>
                      <c:ptCount val="5"/>
                      <c:pt idx="0">
                        <c:v>39</c:v>
                      </c:pt>
                      <c:pt idx="1">
                        <c:v>15</c:v>
                      </c:pt>
                      <c:pt idx="2">
                        <c:v>2</c:v>
                      </c:pt>
                      <c:pt idx="3">
                        <c:v>0</c:v>
                      </c:pt>
                      <c:pt idx="4">
                        <c:v>0</c:v>
                      </c:pt>
                    </c:numCache>
                  </c:numRef>
                </c:val>
                <c:extLst xmlns:c15="http://schemas.microsoft.com/office/drawing/2012/chart">
                  <c:ext xmlns:c16="http://schemas.microsoft.com/office/drawing/2014/chart" uri="{C3380CC4-5D6E-409C-BE32-E72D297353CC}">
                    <c16:uniqueId val="{00000005-2E0D-4E56-BB71-B88193115B17}"/>
                  </c:ext>
                </c:extLst>
              </c15:ser>
            </c15:filteredPieSeries>
            <c15:filteredPieSeries>
              <c15:ser>
                <c:idx val="6"/>
                <c:order val="6"/>
                <c:tx>
                  <c:strRef>
                    <c:extLst xmlns:c15="http://schemas.microsoft.com/office/drawing/2012/chart">
                      <c:ext xmlns:c15="http://schemas.microsoft.com/office/drawing/2012/chart" uri="{02D57815-91ED-43cb-92C2-25804820EDAC}">
                        <c15:formulaRef>
                          <c15:sqref>Sheet1!$A$14:$G$14</c15:sqref>
                        </c15:formulaRef>
                      </c:ext>
                    </c:extLst>
                    <c:strCache>
                      <c:ptCount val="7"/>
                      <c:pt idx="0">
                        <c:v>7</c:v>
                      </c:pt>
                      <c:pt idx="2">
                        <c:v>送迎時の対応や連絡帳での情報交換についてはご満足いただいていますか。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3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Sheet1!$L$14:$P$14</c15:sqref>
                        </c15:formulaRef>
                      </c:ext>
                    </c:extLst>
                    <c:numCache>
                      <c:formatCode>General</c:formatCode>
                      <c:ptCount val="5"/>
                      <c:pt idx="0">
                        <c:v>33</c:v>
                      </c:pt>
                      <c:pt idx="1">
                        <c:v>16</c:v>
                      </c:pt>
                      <c:pt idx="2">
                        <c:v>4</c:v>
                      </c:pt>
                      <c:pt idx="3">
                        <c:v>2</c:v>
                      </c:pt>
                      <c:pt idx="4">
                        <c:v>1</c:v>
                      </c:pt>
                    </c:numCache>
                  </c:numRef>
                </c:val>
                <c:extLst xmlns:c15="http://schemas.microsoft.com/office/drawing/2012/chart">
                  <c:ext xmlns:c16="http://schemas.microsoft.com/office/drawing/2014/chart" uri="{C3380CC4-5D6E-409C-BE32-E72D297353CC}">
                    <c16:uniqueId val="{00000006-2E0D-4E56-BB71-B88193115B17}"/>
                  </c:ext>
                </c:extLst>
              </c15:ser>
            </c15:filteredPieSeries>
            <c15:filteredPieSeries>
              <c15:ser>
                <c:idx val="7"/>
                <c:order val="7"/>
                <c:tx>
                  <c:strRef>
                    <c:extLst xmlns:c15="http://schemas.microsoft.com/office/drawing/2012/chart">
                      <c:ext xmlns:c15="http://schemas.microsoft.com/office/drawing/2012/chart" uri="{02D57815-91ED-43cb-92C2-25804820EDAC}">
                        <c15:formulaRef>
                          <c15:sqref>Sheet1!$A$15:$G$15</c15:sqref>
                        </c15:formulaRef>
                      </c:ext>
                    </c:extLst>
                    <c:strCache>
                      <c:ptCount val="7"/>
                      <c:pt idx="0">
                        <c:v>8</c:v>
                      </c:pt>
                      <c:pt idx="2">
                        <c:v>保育中の熱やけがの処置、保護者の方への連絡について、ご不満はありませんか。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4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Sheet1!$L$15:$P$15</c15:sqref>
                        </c15:formulaRef>
                      </c:ext>
                    </c:extLst>
                    <c:numCache>
                      <c:formatCode>General</c:formatCode>
                      <c:ptCount val="5"/>
                      <c:pt idx="0">
                        <c:v>45</c:v>
                      </c:pt>
                      <c:pt idx="1">
                        <c:v>7</c:v>
                      </c:pt>
                      <c:pt idx="2">
                        <c:v>1</c:v>
                      </c:pt>
                      <c:pt idx="3">
                        <c:v>3</c:v>
                      </c:pt>
                      <c:pt idx="4">
                        <c:v>0</c:v>
                      </c:pt>
                    </c:numCache>
                  </c:numRef>
                </c:val>
                <c:extLst xmlns:c15="http://schemas.microsoft.com/office/drawing/2012/chart">
                  <c:ext xmlns:c16="http://schemas.microsoft.com/office/drawing/2014/chart" uri="{C3380CC4-5D6E-409C-BE32-E72D297353CC}">
                    <c16:uniqueId val="{00000007-2E0D-4E56-BB71-B88193115B17}"/>
                  </c:ext>
                </c:extLst>
              </c15:ser>
            </c15:filteredPieSeries>
            <c15:filteredPieSeries>
              <c15:ser>
                <c:idx val="8"/>
                <c:order val="8"/>
                <c:tx>
                  <c:strRef>
                    <c:extLst xmlns:c15="http://schemas.microsoft.com/office/drawing/2012/chart">
                      <c:ext xmlns:c15="http://schemas.microsoft.com/office/drawing/2012/chart" uri="{02D57815-91ED-43cb-92C2-25804820EDAC}">
                        <c15:formulaRef>
                          <c15:sqref>Sheet1!$A$16:$G$16</c15:sqref>
                        </c15:formulaRef>
                      </c:ext>
                    </c:extLst>
                    <c:strCache>
                      <c:ptCount val="7"/>
                      <c:pt idx="0">
                        <c:v>9</c:v>
                      </c:pt>
                      <c:pt idx="2">
                        <c:v>健康診断の結果の伝え方については満足いただけていますか。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1-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3-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5-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7-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59-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Sheet1!$L$16:$P$16</c15:sqref>
                        </c15:formulaRef>
                      </c:ext>
                    </c:extLst>
                    <c:numCache>
                      <c:formatCode>General</c:formatCode>
                      <c:ptCount val="5"/>
                      <c:pt idx="0">
                        <c:v>41</c:v>
                      </c:pt>
                      <c:pt idx="1">
                        <c:v>10</c:v>
                      </c:pt>
                      <c:pt idx="2">
                        <c:v>3</c:v>
                      </c:pt>
                      <c:pt idx="3">
                        <c:v>2</c:v>
                      </c:pt>
                      <c:pt idx="4">
                        <c:v>0</c:v>
                      </c:pt>
                    </c:numCache>
                  </c:numRef>
                </c:val>
                <c:extLst xmlns:c15="http://schemas.microsoft.com/office/drawing/2012/chart">
                  <c:ext xmlns:c16="http://schemas.microsoft.com/office/drawing/2014/chart" uri="{C3380CC4-5D6E-409C-BE32-E72D297353CC}">
                    <c16:uniqueId val="{00000008-2E0D-4E56-BB71-B88193115B17}"/>
                  </c:ext>
                </c:extLst>
              </c15:ser>
            </c15:filteredPieSeries>
            <c15:filteredPieSeries>
              <c15:ser>
                <c:idx val="10"/>
                <c:order val="10"/>
                <c:tx>
                  <c:strRef>
                    <c:extLst xmlns:c15="http://schemas.microsoft.com/office/drawing/2012/chart">
                      <c:ext xmlns:c15="http://schemas.microsoft.com/office/drawing/2012/chart" uri="{02D57815-91ED-43cb-92C2-25804820EDAC}">
                        <c15:formulaRef>
                          <c15:sqref>Sheet1!$A$18:$G$18</c15:sqref>
                        </c15:formulaRef>
                      </c:ext>
                    </c:extLst>
                    <c:strCache>
                      <c:ptCount val="7"/>
                      <c:pt idx="0">
                        <c:v>11</c:v>
                      </c:pt>
                      <c:pt idx="2">
                        <c:v>給食・おやつの内容については満足いただけていますか。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5-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7-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9-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B-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D-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Sheet1!$L$18:$P$18</c15:sqref>
                        </c15:formulaRef>
                      </c:ext>
                    </c:extLst>
                    <c:numCache>
                      <c:formatCode>General</c:formatCode>
                      <c:ptCount val="5"/>
                      <c:pt idx="0">
                        <c:v>53</c:v>
                      </c:pt>
                      <c:pt idx="1">
                        <c:v>1</c:v>
                      </c:pt>
                      <c:pt idx="2">
                        <c:v>1</c:v>
                      </c:pt>
                      <c:pt idx="3">
                        <c:v>0</c:v>
                      </c:pt>
                      <c:pt idx="4">
                        <c:v>1</c:v>
                      </c:pt>
                    </c:numCache>
                  </c:numRef>
                </c:val>
                <c:extLst xmlns:c15="http://schemas.microsoft.com/office/drawing/2012/chart">
                  <c:ext xmlns:c16="http://schemas.microsoft.com/office/drawing/2014/chart" uri="{C3380CC4-5D6E-409C-BE32-E72D297353CC}">
                    <c16:uniqueId val="{0000000A-2E0D-4E56-BB71-B88193115B17}"/>
                  </c:ext>
                </c:extLst>
              </c15:ser>
            </c15:filteredPieSeries>
            <c15:filteredPieSeries>
              <c15:ser>
                <c:idx val="11"/>
                <c:order val="11"/>
                <c:tx>
                  <c:strRef>
                    <c:extLst xmlns:c15="http://schemas.microsoft.com/office/drawing/2012/chart">
                      <c:ext xmlns:c15="http://schemas.microsoft.com/office/drawing/2012/chart" uri="{02D57815-91ED-43cb-92C2-25804820EDAC}">
                        <c15:formulaRef>
                          <c15:sqref>Sheet1!$A$19:$G$19</c15:sqref>
                        </c15:formulaRef>
                      </c:ext>
                    </c:extLst>
                    <c:strCache>
                      <c:ptCount val="7"/>
                      <c:pt idx="0">
                        <c:v>12</c:v>
                      </c:pt>
                      <c:pt idx="2">
                        <c:v>食に対する取り組み（栽培・調理・栄養やマナーのお話・素材に触れる体験など）は満足いただいていますか。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6F-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1-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3-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5-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7-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Sheet1!$L$19:$P$19</c15:sqref>
                        </c15:formulaRef>
                      </c:ext>
                    </c:extLst>
                    <c:numCache>
                      <c:formatCode>General</c:formatCode>
                      <c:ptCount val="5"/>
                      <c:pt idx="0">
                        <c:v>52</c:v>
                      </c:pt>
                      <c:pt idx="1">
                        <c:v>3</c:v>
                      </c:pt>
                      <c:pt idx="2">
                        <c:v>0</c:v>
                      </c:pt>
                      <c:pt idx="3">
                        <c:v>0</c:v>
                      </c:pt>
                      <c:pt idx="4">
                        <c:v>1</c:v>
                      </c:pt>
                    </c:numCache>
                  </c:numRef>
                </c:val>
                <c:extLst xmlns:c15="http://schemas.microsoft.com/office/drawing/2012/chart">
                  <c:ext xmlns:c16="http://schemas.microsoft.com/office/drawing/2014/chart" uri="{C3380CC4-5D6E-409C-BE32-E72D297353CC}">
                    <c16:uniqueId val="{0000000B-2E0D-4E56-BB71-B88193115B17}"/>
                  </c:ext>
                </c:extLst>
              </c15:ser>
            </c15:filteredPieSeries>
            <c15:filteredPieSeries>
              <c15:ser>
                <c:idx val="12"/>
                <c:order val="12"/>
                <c:tx>
                  <c:strRef>
                    <c:extLst xmlns:c15="http://schemas.microsoft.com/office/drawing/2012/chart">
                      <c:ext xmlns:c15="http://schemas.microsoft.com/office/drawing/2012/chart" uri="{02D57815-91ED-43cb-92C2-25804820EDAC}">
                        <c15:formulaRef>
                          <c15:sqref>Sheet1!$A$20:$G$20</c15:sqref>
                        </c15:formulaRef>
                      </c:ext>
                    </c:extLst>
                    <c:strCache>
                      <c:ptCount val="7"/>
                      <c:pt idx="0">
                        <c:v>13</c:v>
                      </c:pt>
                      <c:pt idx="2">
                        <c:v>一人ひとりに応じた関わりがなされていると感じますか。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9-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B-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D-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7F-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1-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Sheet1!$L$20:$P$20</c15:sqref>
                        </c15:formulaRef>
                      </c:ext>
                    </c:extLst>
                    <c:numCache>
                      <c:formatCode>General</c:formatCode>
                      <c:ptCount val="5"/>
                      <c:pt idx="0">
                        <c:v>38</c:v>
                      </c:pt>
                      <c:pt idx="1">
                        <c:v>12</c:v>
                      </c:pt>
                      <c:pt idx="2">
                        <c:v>3</c:v>
                      </c:pt>
                      <c:pt idx="3">
                        <c:v>2</c:v>
                      </c:pt>
                      <c:pt idx="4">
                        <c:v>1</c:v>
                      </c:pt>
                    </c:numCache>
                  </c:numRef>
                </c:val>
                <c:extLst xmlns:c15="http://schemas.microsoft.com/office/drawing/2012/chart">
                  <c:ext xmlns:c16="http://schemas.microsoft.com/office/drawing/2014/chart" uri="{C3380CC4-5D6E-409C-BE32-E72D297353CC}">
                    <c16:uniqueId val="{0000000C-2E0D-4E56-BB71-B88193115B17}"/>
                  </c:ext>
                </c:extLst>
              </c15:ser>
            </c15:filteredPieSeries>
            <c15:filteredPieSeries>
              <c15:ser>
                <c:idx val="13"/>
                <c:order val="13"/>
                <c:tx>
                  <c:strRef>
                    <c:extLst xmlns:c15="http://schemas.microsoft.com/office/drawing/2012/chart">
                      <c:ext xmlns:c15="http://schemas.microsoft.com/office/drawing/2012/chart" uri="{02D57815-91ED-43cb-92C2-25804820EDAC}">
                        <c15:formulaRef>
                          <c15:sqref>Sheet1!$A$21:$G$21</c15:sqref>
                        </c15:formulaRef>
                      </c:ext>
                    </c:extLst>
                    <c:strCache>
                      <c:ptCount val="7"/>
                      <c:pt idx="0">
                        <c:v>14</c:v>
                      </c:pt>
                      <c:pt idx="2">
                        <c:v>お子さんのことについて、相談しやすい雰囲気ですか。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3-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5-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7-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9-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B-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Sheet1!$L$21:$P$21</c15:sqref>
                        </c15:formulaRef>
                      </c:ext>
                    </c:extLst>
                    <c:numCache>
                      <c:formatCode>General</c:formatCode>
                      <c:ptCount val="5"/>
                      <c:pt idx="0">
                        <c:v>40</c:v>
                      </c:pt>
                      <c:pt idx="1">
                        <c:v>10</c:v>
                      </c:pt>
                      <c:pt idx="2">
                        <c:v>3</c:v>
                      </c:pt>
                      <c:pt idx="3">
                        <c:v>2</c:v>
                      </c:pt>
                      <c:pt idx="4">
                        <c:v>1</c:v>
                      </c:pt>
                    </c:numCache>
                  </c:numRef>
                </c:val>
                <c:extLst xmlns:c15="http://schemas.microsoft.com/office/drawing/2012/chart">
                  <c:ext xmlns:c16="http://schemas.microsoft.com/office/drawing/2014/chart" uri="{C3380CC4-5D6E-409C-BE32-E72D297353CC}">
                    <c16:uniqueId val="{0000000D-2E0D-4E56-BB71-B88193115B17}"/>
                  </c:ext>
                </c:extLst>
              </c15:ser>
            </c15:filteredPieSeries>
            <c15:filteredPieSeries>
              <c15:ser>
                <c:idx val="14"/>
                <c:order val="14"/>
                <c:tx>
                  <c:strRef>
                    <c:extLst xmlns:c15="http://schemas.microsoft.com/office/drawing/2012/chart">
                      <c:ext xmlns:c15="http://schemas.microsoft.com/office/drawing/2012/chart" uri="{02D57815-91ED-43cb-92C2-25804820EDAC}">
                        <c15:formulaRef>
                          <c15:sqref>Sheet1!$A$22:$G$22</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D-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8F-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1-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3-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5-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Sheet1!$L$22:$P$22</c15:sqref>
                        </c15:formulaRef>
                      </c:ext>
                    </c:extLst>
                    <c:numCache>
                      <c:formatCode>General</c:formatCode>
                      <c:ptCount val="5"/>
                      <c:pt idx="0">
                        <c:v>44</c:v>
                      </c:pt>
                      <c:pt idx="1">
                        <c:v>9</c:v>
                      </c:pt>
                      <c:pt idx="2">
                        <c:v>2</c:v>
                      </c:pt>
                      <c:pt idx="3">
                        <c:v>0</c:v>
                      </c:pt>
                      <c:pt idx="4">
                        <c:v>1</c:v>
                      </c:pt>
                    </c:numCache>
                  </c:numRef>
                </c:val>
                <c:extLst xmlns:c15="http://schemas.microsoft.com/office/drawing/2012/chart">
                  <c:ext xmlns:c16="http://schemas.microsoft.com/office/drawing/2014/chart" uri="{C3380CC4-5D6E-409C-BE32-E72D297353CC}">
                    <c16:uniqueId val="{0000000E-2E0D-4E56-BB71-B88193115B17}"/>
                  </c:ext>
                </c:extLst>
              </c15:ser>
            </c15:filteredPieSeries>
            <c15:filteredPieSeries>
              <c15:ser>
                <c:idx val="15"/>
                <c:order val="15"/>
                <c:tx>
                  <c:strRef>
                    <c:extLst xmlns:c15="http://schemas.microsoft.com/office/drawing/2012/chart">
                      <c:ext xmlns:c15="http://schemas.microsoft.com/office/drawing/2012/chart" uri="{02D57815-91ED-43cb-92C2-25804820EDAC}">
                        <c15:formulaRef>
                          <c15:sqref>Sheet1!$A$43:$G$43</c15:sqref>
                        </c15:formulaRef>
                      </c:ext>
                    </c:extLst>
                    <c:strCache>
                      <c:ptCount val="7"/>
                      <c:pt idx="0">
                        <c:v>15</c:v>
                      </c:pt>
                      <c:pt idx="2">
                        <c:v>行事には参加しやすいですか。</c:v>
                      </c:pt>
                    </c:strCache>
                  </c:strRef>
                </c:tx>
                <c:dPt>
                  <c:idx val="0"/>
                  <c:bubble3D val="0"/>
                  <c:spPr>
                    <a:solidFill>
                      <a:schemeClr val="accent1"/>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7-F3DA-4DA2-92F6-9D8E183B7E96}"/>
                    </c:ext>
                  </c:extLst>
                </c:dPt>
                <c:dPt>
                  <c:idx val="1"/>
                  <c:bubble3D val="0"/>
                  <c:spPr>
                    <a:solidFill>
                      <a:schemeClr val="accent2"/>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9-F3DA-4DA2-92F6-9D8E183B7E96}"/>
                    </c:ext>
                  </c:extLst>
                </c:dPt>
                <c:dPt>
                  <c:idx val="2"/>
                  <c:bubble3D val="0"/>
                  <c:spPr>
                    <a:solidFill>
                      <a:schemeClr val="accent3"/>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B-F3DA-4DA2-92F6-9D8E183B7E96}"/>
                    </c:ext>
                  </c:extLst>
                </c:dPt>
                <c:dPt>
                  <c:idx val="3"/>
                  <c:bubble3D val="0"/>
                  <c:spPr>
                    <a:solidFill>
                      <a:schemeClr val="accent4"/>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D-F3DA-4DA2-92F6-9D8E183B7E96}"/>
                    </c:ext>
                  </c:extLst>
                </c:dPt>
                <c:dPt>
                  <c:idx val="4"/>
                  <c:bubble3D val="0"/>
                  <c:spPr>
                    <a:solidFill>
                      <a:schemeClr val="accent5"/>
                    </a:solidFill>
                    <a:ln>
                      <a:noFill/>
                    </a:ln>
                    <a:effectLst>
                      <a:outerShdw blurRad="317500" algn="ctr" rotWithShape="0">
                        <a:prstClr val="black">
                          <a:alpha val="25000"/>
                        </a:prstClr>
                      </a:outerShdw>
                    </a:effectLst>
                  </c:spPr>
                  <c:extLst xmlns:c15="http://schemas.microsoft.com/office/drawing/2012/chart">
                    <c:ext xmlns:c16="http://schemas.microsoft.com/office/drawing/2014/chart" uri="{C3380CC4-5D6E-409C-BE32-E72D297353CC}">
                      <c16:uniqueId val="{0000009F-F3DA-4DA2-92F6-9D8E183B7E9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ja-JP"/>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Sheet1!$L$7:$P$7</c15:sqref>
                        </c15:formulaRef>
                      </c:ext>
                    </c:extLst>
                    <c:strCache>
                      <c:ptCount val="5"/>
                      <c:pt idx="0">
                        <c:v>はい</c:v>
                      </c:pt>
                      <c:pt idx="1">
                        <c:v>ややはい</c:v>
                      </c:pt>
                      <c:pt idx="2">
                        <c:v>ややいいえ</c:v>
                      </c:pt>
                      <c:pt idx="3">
                        <c:v>いいえ</c:v>
                      </c:pt>
                      <c:pt idx="4">
                        <c:v>記入なし</c:v>
                      </c:pt>
                    </c:strCache>
                  </c:strRef>
                </c:cat>
                <c:val>
                  <c:numRef>
                    <c:extLst xmlns:c15="http://schemas.microsoft.com/office/drawing/2012/chart">
                      <c:ext xmlns:c15="http://schemas.microsoft.com/office/drawing/2012/chart" uri="{02D57815-91ED-43cb-92C2-25804820EDAC}">
                        <c15:formulaRef>
                          <c15:sqref>Sheet1!$L$43:$P$43</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F-2E0D-4E56-BB71-B88193115B17}"/>
                  </c:ext>
                </c:extLst>
              </c15:ser>
            </c15:filteredPieSeries>
          </c:ext>
        </c:extLst>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152401</xdr:colOff>
      <xdr:row>23</xdr:row>
      <xdr:rowOff>9525</xdr:rowOff>
    </xdr:from>
    <xdr:to>
      <xdr:col>10</xdr:col>
      <xdr:colOff>76201</xdr:colOff>
      <xdr:row>35</xdr:row>
      <xdr:rowOff>180975</xdr:rowOff>
    </xdr:to>
    <xdr:graphicFrame macro="">
      <xdr:nvGraphicFramePr>
        <xdr:cNvPr id="3" name="グラフ 2">
          <a:extLst>
            <a:ext uri="{FF2B5EF4-FFF2-40B4-BE49-F238E27FC236}">
              <a16:creationId xmlns:a16="http://schemas.microsoft.com/office/drawing/2014/main" id="{DC42ECAA-4573-4953-84B4-8928F25EF4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495300</xdr:colOff>
      <xdr:row>22</xdr:row>
      <xdr:rowOff>219074</xdr:rowOff>
    </xdr:from>
    <xdr:to>
      <xdr:col>16</xdr:col>
      <xdr:colOff>409575</xdr:colOff>
      <xdr:row>36</xdr:row>
      <xdr:rowOff>95250</xdr:rowOff>
    </xdr:to>
    <xdr:graphicFrame macro="">
      <xdr:nvGraphicFramePr>
        <xdr:cNvPr id="4" name="グラフ 3">
          <a:extLst>
            <a:ext uri="{FF2B5EF4-FFF2-40B4-BE49-F238E27FC236}">
              <a16:creationId xmlns:a16="http://schemas.microsoft.com/office/drawing/2014/main" id="{CB8B2C5B-C7D2-475C-A324-8C348CF354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9526</xdr:colOff>
      <xdr:row>36</xdr:row>
      <xdr:rowOff>228600</xdr:rowOff>
    </xdr:from>
    <xdr:to>
      <xdr:col>4</xdr:col>
      <xdr:colOff>114300</xdr:colOff>
      <xdr:row>50</xdr:row>
      <xdr:rowOff>161925</xdr:rowOff>
    </xdr:to>
    <xdr:graphicFrame macro="">
      <xdr:nvGraphicFramePr>
        <xdr:cNvPr id="6" name="グラフ 5">
          <a:extLst>
            <a:ext uri="{FF2B5EF4-FFF2-40B4-BE49-F238E27FC236}">
              <a16:creationId xmlns:a16="http://schemas.microsoft.com/office/drawing/2014/main" id="{7433685B-7ECA-47AF-B105-05916F7EB1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276223</xdr:colOff>
      <xdr:row>37</xdr:row>
      <xdr:rowOff>28574</xdr:rowOff>
    </xdr:from>
    <xdr:to>
      <xdr:col>10</xdr:col>
      <xdr:colOff>285750</xdr:colOff>
      <xdr:row>50</xdr:row>
      <xdr:rowOff>190500</xdr:rowOff>
    </xdr:to>
    <xdr:graphicFrame macro="">
      <xdr:nvGraphicFramePr>
        <xdr:cNvPr id="7" name="グラフ 6">
          <a:extLst>
            <a:ext uri="{FF2B5EF4-FFF2-40B4-BE49-F238E27FC236}">
              <a16:creationId xmlns:a16="http://schemas.microsoft.com/office/drawing/2014/main" id="{D248F44E-4390-4F95-BEEF-69CBEA6737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514352</xdr:colOff>
      <xdr:row>36</xdr:row>
      <xdr:rowOff>209551</xdr:rowOff>
    </xdr:from>
    <xdr:to>
      <xdr:col>17</xdr:col>
      <xdr:colOff>495300</xdr:colOff>
      <xdr:row>50</xdr:row>
      <xdr:rowOff>114301</xdr:rowOff>
    </xdr:to>
    <xdr:graphicFrame macro="">
      <xdr:nvGraphicFramePr>
        <xdr:cNvPr id="8" name="グラフ 7">
          <a:extLst>
            <a:ext uri="{FF2B5EF4-FFF2-40B4-BE49-F238E27FC236}">
              <a16:creationId xmlns:a16="http://schemas.microsoft.com/office/drawing/2014/main" id="{49C9169F-2E6C-4F3B-AD7B-FFB76908D5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114301</xdr:colOff>
      <xdr:row>51</xdr:row>
      <xdr:rowOff>95250</xdr:rowOff>
    </xdr:from>
    <xdr:to>
      <xdr:col>4</xdr:col>
      <xdr:colOff>209551</xdr:colOff>
      <xdr:row>64</xdr:row>
      <xdr:rowOff>133350</xdr:rowOff>
    </xdr:to>
    <xdr:graphicFrame macro="">
      <xdr:nvGraphicFramePr>
        <xdr:cNvPr id="9" name="グラフ 8">
          <a:extLst>
            <a:ext uri="{FF2B5EF4-FFF2-40B4-BE49-F238E27FC236}">
              <a16:creationId xmlns:a16="http://schemas.microsoft.com/office/drawing/2014/main" id="{8A28197C-BF9B-499A-BF1E-43CACDCC1E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323850</xdr:colOff>
      <xdr:row>51</xdr:row>
      <xdr:rowOff>200026</xdr:rowOff>
    </xdr:from>
    <xdr:to>
      <xdr:col>10</xdr:col>
      <xdr:colOff>333375</xdr:colOff>
      <xdr:row>65</xdr:row>
      <xdr:rowOff>9058</xdr:rowOff>
    </xdr:to>
    <xdr:graphicFrame macro="">
      <xdr:nvGraphicFramePr>
        <xdr:cNvPr id="10" name="グラフ 9">
          <a:extLst>
            <a:ext uri="{FF2B5EF4-FFF2-40B4-BE49-F238E27FC236}">
              <a16:creationId xmlns:a16="http://schemas.microsoft.com/office/drawing/2014/main" id="{7CB50A05-A2C4-402C-B9EB-EA7149E84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542925</xdr:colOff>
      <xdr:row>51</xdr:row>
      <xdr:rowOff>200025</xdr:rowOff>
    </xdr:from>
    <xdr:to>
      <xdr:col>16</xdr:col>
      <xdr:colOff>609600</xdr:colOff>
      <xdr:row>64</xdr:row>
      <xdr:rowOff>229069</xdr:rowOff>
    </xdr:to>
    <xdr:graphicFrame macro="">
      <xdr:nvGraphicFramePr>
        <xdr:cNvPr id="11" name="グラフ 10">
          <a:extLst>
            <a:ext uri="{FF2B5EF4-FFF2-40B4-BE49-F238E27FC236}">
              <a16:creationId xmlns:a16="http://schemas.microsoft.com/office/drawing/2014/main" id="{5ECBD58B-7E0B-478E-B26B-C586AF3886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142875</xdr:colOff>
      <xdr:row>67</xdr:row>
      <xdr:rowOff>84806</xdr:rowOff>
    </xdr:from>
    <xdr:to>
      <xdr:col>4</xdr:col>
      <xdr:colOff>447675</xdr:colOff>
      <xdr:row>80</xdr:row>
      <xdr:rowOff>10443</xdr:rowOff>
    </xdr:to>
    <xdr:graphicFrame macro="">
      <xdr:nvGraphicFramePr>
        <xdr:cNvPr id="12" name="グラフ 11">
          <a:extLst>
            <a:ext uri="{FF2B5EF4-FFF2-40B4-BE49-F238E27FC236}">
              <a16:creationId xmlns:a16="http://schemas.microsoft.com/office/drawing/2014/main" id="{E3CC481D-996A-4AC8-88EF-C4A399C8F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28575</xdr:colOff>
      <xdr:row>67</xdr:row>
      <xdr:rowOff>9523</xdr:rowOff>
    </xdr:from>
    <xdr:to>
      <xdr:col>10</xdr:col>
      <xdr:colOff>323850</xdr:colOff>
      <xdr:row>79</xdr:row>
      <xdr:rowOff>190501</xdr:rowOff>
    </xdr:to>
    <xdr:graphicFrame macro="">
      <xdr:nvGraphicFramePr>
        <xdr:cNvPr id="13" name="グラフ 12">
          <a:extLst>
            <a:ext uri="{FF2B5EF4-FFF2-40B4-BE49-F238E27FC236}">
              <a16:creationId xmlns:a16="http://schemas.microsoft.com/office/drawing/2014/main" id="{6D38C5DE-F7C1-4ABD-BBF5-A5A77A71AE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628650</xdr:colOff>
      <xdr:row>66</xdr:row>
      <xdr:rowOff>227924</xdr:rowOff>
    </xdr:from>
    <xdr:to>
      <xdr:col>17</xdr:col>
      <xdr:colOff>247650</xdr:colOff>
      <xdr:row>79</xdr:row>
      <xdr:rowOff>142874</xdr:rowOff>
    </xdr:to>
    <xdr:graphicFrame macro="">
      <xdr:nvGraphicFramePr>
        <xdr:cNvPr id="14" name="グラフ 13">
          <a:extLst>
            <a:ext uri="{FF2B5EF4-FFF2-40B4-BE49-F238E27FC236}">
              <a16:creationId xmlns:a16="http://schemas.microsoft.com/office/drawing/2014/main" id="{2BF47257-5A1B-4F5E-9CA4-AEDE465246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123825</xdr:colOff>
      <xdr:row>81</xdr:row>
      <xdr:rowOff>190500</xdr:rowOff>
    </xdr:from>
    <xdr:to>
      <xdr:col>4</xdr:col>
      <xdr:colOff>447674</xdr:colOff>
      <xdr:row>94</xdr:row>
      <xdr:rowOff>104775</xdr:rowOff>
    </xdr:to>
    <xdr:graphicFrame macro="">
      <xdr:nvGraphicFramePr>
        <xdr:cNvPr id="15" name="グラフ 14">
          <a:extLst>
            <a:ext uri="{FF2B5EF4-FFF2-40B4-BE49-F238E27FC236}">
              <a16:creationId xmlns:a16="http://schemas.microsoft.com/office/drawing/2014/main" id="{4D9CA963-FE02-45AD-B05A-E5B62C9F94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609601</xdr:colOff>
      <xdr:row>82</xdr:row>
      <xdr:rowOff>28575</xdr:rowOff>
    </xdr:from>
    <xdr:to>
      <xdr:col>10</xdr:col>
      <xdr:colOff>400051</xdr:colOff>
      <xdr:row>95</xdr:row>
      <xdr:rowOff>47626</xdr:rowOff>
    </xdr:to>
    <xdr:graphicFrame macro="">
      <xdr:nvGraphicFramePr>
        <xdr:cNvPr id="16" name="グラフ 15">
          <a:extLst>
            <a:ext uri="{FF2B5EF4-FFF2-40B4-BE49-F238E27FC236}">
              <a16:creationId xmlns:a16="http://schemas.microsoft.com/office/drawing/2014/main" id="{430A10BB-DCB5-4FF0-833F-4EBEADCB4E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628650</xdr:colOff>
      <xdr:row>82</xdr:row>
      <xdr:rowOff>85725</xdr:rowOff>
    </xdr:from>
    <xdr:to>
      <xdr:col>16</xdr:col>
      <xdr:colOff>638175</xdr:colOff>
      <xdr:row>95</xdr:row>
      <xdr:rowOff>66676</xdr:rowOff>
    </xdr:to>
    <xdr:graphicFrame macro="">
      <xdr:nvGraphicFramePr>
        <xdr:cNvPr id="17" name="グラフ 16">
          <a:extLst>
            <a:ext uri="{FF2B5EF4-FFF2-40B4-BE49-F238E27FC236}">
              <a16:creationId xmlns:a16="http://schemas.microsoft.com/office/drawing/2014/main" id="{1605D148-77E5-4DC2-923C-9D2EB07280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123825</xdr:colOff>
      <xdr:row>23</xdr:row>
      <xdr:rowOff>47627</xdr:rowOff>
    </xdr:from>
    <xdr:to>
      <xdr:col>4</xdr:col>
      <xdr:colOff>85725</xdr:colOff>
      <xdr:row>35</xdr:row>
      <xdr:rowOff>219075</xdr:rowOff>
    </xdr:to>
    <xdr:graphicFrame macro="">
      <xdr:nvGraphicFramePr>
        <xdr:cNvPr id="18" name="グラフ 17">
          <a:extLst>
            <a:ext uri="{FF2B5EF4-FFF2-40B4-BE49-F238E27FC236}">
              <a16:creationId xmlns:a16="http://schemas.microsoft.com/office/drawing/2014/main" id="{CEBC7051-3AF1-485D-9054-400FE7F878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cdr:x>
      <cdr:y>0.24012</cdr:y>
    </cdr:from>
    <cdr:to>
      <cdr:x>0.4975</cdr:x>
      <cdr:y>0.24316</cdr:y>
    </cdr:to>
    <cdr:cxnSp macro="">
      <cdr:nvCxnSpPr>
        <cdr:cNvPr id="3" name="直線コネクタ 2">
          <a:extLst xmlns:a="http://schemas.openxmlformats.org/drawingml/2006/main">
            <a:ext uri="{FF2B5EF4-FFF2-40B4-BE49-F238E27FC236}">
              <a16:creationId xmlns:a16="http://schemas.microsoft.com/office/drawing/2014/main" id="{72DD3D49-1D34-48C8-8765-B0A70247E52E}"/>
            </a:ext>
          </a:extLst>
        </cdr:cNvPr>
        <cdr:cNvCxnSpPr/>
      </cdr:nvCxnSpPr>
      <cdr:spPr>
        <a:xfrm xmlns:a="http://schemas.openxmlformats.org/drawingml/2006/main" flipV="1">
          <a:off x="1181099" y="752475"/>
          <a:ext cx="714375" cy="952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88A7-F742-4A80-9855-B6804015DC82}">
  <dimension ref="A1:Q59"/>
  <sheetViews>
    <sheetView tabSelected="1" zoomScaleNormal="100" workbookViewId="0">
      <selection activeCell="O3" sqref="O3"/>
    </sheetView>
  </sheetViews>
  <sheetFormatPr defaultRowHeight="18.75" x14ac:dyDescent="0.4"/>
  <cols>
    <col min="1" max="1" width="3.125" style="3" customWidth="1"/>
    <col min="2" max="2" width="3.125" style="12" customWidth="1"/>
    <col min="3" max="3" width="33.5" style="3" customWidth="1"/>
    <col min="8" max="11" width="9" style="13"/>
    <col min="16" max="16" width="9" customWidth="1"/>
    <col min="17" max="17" width="9" style="21" customWidth="1"/>
  </cols>
  <sheetData>
    <row r="1" spans="1:17" ht="33" x14ac:dyDescent="0.4">
      <c r="A1" s="24" t="s">
        <v>0</v>
      </c>
      <c r="B1" s="24"/>
      <c r="C1" s="24"/>
      <c r="D1" s="24"/>
      <c r="E1" s="24"/>
      <c r="F1" s="24"/>
      <c r="G1" s="24"/>
      <c r="H1" s="24"/>
      <c r="I1" s="24"/>
      <c r="J1" s="24"/>
      <c r="K1" s="24"/>
      <c r="L1" s="24"/>
      <c r="M1" s="24"/>
      <c r="N1" s="24"/>
      <c r="O1" s="24"/>
      <c r="P1" s="24"/>
      <c r="Q1" s="24"/>
    </row>
    <row r="2" spans="1:17" s="3" customFormat="1" x14ac:dyDescent="0.4">
      <c r="B2" s="12"/>
      <c r="C2" s="3" t="s">
        <v>21</v>
      </c>
      <c r="H2" s="12"/>
      <c r="I2" s="12"/>
      <c r="J2" s="12"/>
      <c r="K2" s="12"/>
      <c r="Q2" s="20"/>
    </row>
    <row r="3" spans="1:17" s="3" customFormat="1" x14ac:dyDescent="0.4">
      <c r="B3" s="12"/>
      <c r="C3" s="3" t="s">
        <v>22</v>
      </c>
      <c r="H3" s="12"/>
      <c r="I3" s="12"/>
      <c r="J3" s="12"/>
      <c r="K3" s="12"/>
      <c r="Q3" s="20"/>
    </row>
    <row r="4" spans="1:17" s="3" customFormat="1" x14ac:dyDescent="0.4">
      <c r="B4" s="12"/>
      <c r="H4" s="12"/>
      <c r="I4" s="12"/>
      <c r="J4" s="12"/>
      <c r="K4" s="12"/>
      <c r="Q4" s="20"/>
    </row>
    <row r="6" spans="1:17" x14ac:dyDescent="0.4">
      <c r="C6" s="6" t="s">
        <v>24</v>
      </c>
      <c r="D6" s="5" t="s">
        <v>25</v>
      </c>
      <c r="E6" s="22">
        <f>(7+35+14)/99</f>
        <v>0.56565656565656564</v>
      </c>
      <c r="F6" t="s">
        <v>23</v>
      </c>
      <c r="L6" s="5"/>
    </row>
    <row r="7" spans="1:17" ht="12" customHeight="1" x14ac:dyDescent="0.4">
      <c r="D7" s="1"/>
      <c r="E7" s="2"/>
      <c r="F7" s="2"/>
      <c r="G7" s="2"/>
      <c r="H7" s="2"/>
      <c r="I7" s="2"/>
      <c r="J7" s="2"/>
      <c r="K7" s="2"/>
      <c r="L7" s="7" t="s">
        <v>1</v>
      </c>
      <c r="M7" s="7" t="s">
        <v>2</v>
      </c>
      <c r="N7" s="7" t="s">
        <v>3</v>
      </c>
      <c r="O7" s="7" t="s">
        <v>4</v>
      </c>
      <c r="P7" s="7" t="s">
        <v>20</v>
      </c>
    </row>
    <row r="8" spans="1:17" x14ac:dyDescent="0.4">
      <c r="A8" s="6">
        <v>1</v>
      </c>
      <c r="B8" s="6"/>
      <c r="C8" s="25" t="s">
        <v>5</v>
      </c>
      <c r="D8" s="26"/>
      <c r="E8" s="26"/>
      <c r="F8" s="26"/>
      <c r="G8" s="26"/>
      <c r="H8" s="16"/>
      <c r="I8" s="16"/>
      <c r="J8" s="16"/>
      <c r="L8" s="8">
        <f>11+32+5</f>
        <v>48</v>
      </c>
      <c r="M8" s="9">
        <f>1+1+2</f>
        <v>4</v>
      </c>
      <c r="N8" s="9">
        <f>2+2</f>
        <v>4</v>
      </c>
      <c r="O8" s="9">
        <v>0</v>
      </c>
      <c r="P8" s="9">
        <v>0</v>
      </c>
      <c r="Q8" s="21">
        <f>SUM(L8:P8)</f>
        <v>56</v>
      </c>
    </row>
    <row r="9" spans="1:17" x14ac:dyDescent="0.4">
      <c r="A9" s="6">
        <v>2</v>
      </c>
      <c r="B9" s="6"/>
      <c r="C9" s="23" t="s">
        <v>6</v>
      </c>
      <c r="D9" s="23"/>
      <c r="E9" s="23"/>
      <c r="F9" s="23"/>
      <c r="G9" s="23"/>
      <c r="H9" s="18"/>
      <c r="I9" s="18"/>
      <c r="J9" s="18"/>
      <c r="K9" s="10"/>
      <c r="L9" s="9">
        <f>8+24+4</f>
        <v>36</v>
      </c>
      <c r="M9" s="9">
        <f>6+8+3</f>
        <v>17</v>
      </c>
      <c r="N9" s="9">
        <v>2</v>
      </c>
      <c r="O9" s="9">
        <v>1</v>
      </c>
      <c r="P9" s="9">
        <v>0</v>
      </c>
      <c r="Q9" s="21">
        <f t="shared" ref="Q9:Q22" si="0">SUM(L9:P9)</f>
        <v>56</v>
      </c>
    </row>
    <row r="10" spans="1:17" x14ac:dyDescent="0.4">
      <c r="A10" s="6">
        <v>3</v>
      </c>
      <c r="B10" s="6"/>
      <c r="C10" s="27" t="s">
        <v>7</v>
      </c>
      <c r="D10" s="27"/>
      <c r="E10" s="27"/>
      <c r="F10" s="27"/>
      <c r="G10" s="27"/>
      <c r="H10" s="19"/>
      <c r="I10" s="19"/>
      <c r="J10" s="19"/>
      <c r="K10" s="14"/>
      <c r="L10" s="9">
        <f>9+29+6</f>
        <v>44</v>
      </c>
      <c r="M10" s="9">
        <f>5+4+1</f>
        <v>10</v>
      </c>
      <c r="N10" s="9">
        <v>1</v>
      </c>
      <c r="O10" s="9">
        <v>0</v>
      </c>
      <c r="P10" s="9">
        <v>1</v>
      </c>
      <c r="Q10" s="21">
        <f t="shared" si="0"/>
        <v>56</v>
      </c>
    </row>
    <row r="11" spans="1:17" x14ac:dyDescent="0.4">
      <c r="A11" s="6">
        <v>4</v>
      </c>
      <c r="B11" s="6"/>
      <c r="C11" s="23" t="s">
        <v>8</v>
      </c>
      <c r="D11" s="23"/>
      <c r="E11" s="23"/>
      <c r="F11" s="23"/>
      <c r="G11" s="23"/>
      <c r="H11" s="18"/>
      <c r="I11" s="18"/>
      <c r="J11" s="18"/>
      <c r="K11" s="10"/>
      <c r="L11" s="9">
        <f>8+25+5</f>
        <v>38</v>
      </c>
      <c r="M11" s="9">
        <f>3+7+1</f>
        <v>11</v>
      </c>
      <c r="N11" s="9">
        <f>2+2+1</f>
        <v>5</v>
      </c>
      <c r="O11" s="9">
        <f>1+1</f>
        <v>2</v>
      </c>
      <c r="P11" s="9">
        <v>0</v>
      </c>
      <c r="Q11" s="21">
        <f t="shared" si="0"/>
        <v>56</v>
      </c>
    </row>
    <row r="12" spans="1:17" x14ac:dyDescent="0.4">
      <c r="A12" s="6">
        <v>5</v>
      </c>
      <c r="B12" s="6"/>
      <c r="C12" s="28" t="s">
        <v>9</v>
      </c>
      <c r="D12" s="28"/>
      <c r="E12" s="28"/>
      <c r="F12" s="28"/>
      <c r="G12" s="28"/>
      <c r="H12" s="28"/>
      <c r="I12" s="28"/>
      <c r="J12" s="28"/>
      <c r="K12" s="11"/>
      <c r="L12" s="9">
        <f>10+24+5</f>
        <v>39</v>
      </c>
      <c r="M12" s="9">
        <f>2+6+1</f>
        <v>9</v>
      </c>
      <c r="N12" s="9">
        <v>3</v>
      </c>
      <c r="O12" s="9">
        <f>2+2+1</f>
        <v>5</v>
      </c>
      <c r="P12" s="9">
        <v>0</v>
      </c>
      <c r="Q12" s="21">
        <f t="shared" si="0"/>
        <v>56</v>
      </c>
    </row>
    <row r="13" spans="1:17" x14ac:dyDescent="0.4">
      <c r="A13" s="6">
        <v>6</v>
      </c>
      <c r="B13" s="6"/>
      <c r="C13" s="29" t="s">
        <v>10</v>
      </c>
      <c r="D13" s="29"/>
      <c r="E13" s="29"/>
      <c r="F13" s="29"/>
      <c r="G13" s="29"/>
      <c r="H13" s="29"/>
      <c r="I13" s="29"/>
      <c r="J13" s="29"/>
      <c r="K13" s="11"/>
      <c r="L13" s="9">
        <f>8+25+6</f>
        <v>39</v>
      </c>
      <c r="M13" s="9">
        <f>6+8+1</f>
        <v>15</v>
      </c>
      <c r="N13" s="9">
        <f>2</f>
        <v>2</v>
      </c>
      <c r="O13" s="9">
        <v>0</v>
      </c>
      <c r="P13" s="9">
        <v>0</v>
      </c>
      <c r="Q13" s="21">
        <f t="shared" si="0"/>
        <v>56</v>
      </c>
    </row>
    <row r="14" spans="1:17" x14ac:dyDescent="0.4">
      <c r="A14" s="6">
        <v>7</v>
      </c>
      <c r="B14" s="6"/>
      <c r="C14" s="15" t="s">
        <v>11</v>
      </c>
      <c r="D14" s="15"/>
      <c r="E14" s="15"/>
      <c r="F14" s="15"/>
      <c r="G14" s="15"/>
      <c r="H14" s="15"/>
      <c r="I14" s="15"/>
      <c r="J14" s="15"/>
      <c r="K14" s="4"/>
      <c r="L14" s="9">
        <f>6+21+6</f>
        <v>33</v>
      </c>
      <c r="M14" s="9">
        <f>6+10</f>
        <v>16</v>
      </c>
      <c r="N14" s="9">
        <f>2+1+1</f>
        <v>4</v>
      </c>
      <c r="O14" s="9">
        <v>2</v>
      </c>
      <c r="P14" s="9">
        <v>1</v>
      </c>
      <c r="Q14" s="21">
        <f t="shared" si="0"/>
        <v>56</v>
      </c>
    </row>
    <row r="15" spans="1:17" x14ac:dyDescent="0.4">
      <c r="A15" s="6">
        <v>8</v>
      </c>
      <c r="B15" s="6"/>
      <c r="C15" s="15" t="s">
        <v>12</v>
      </c>
      <c r="D15" s="16"/>
      <c r="E15" s="16"/>
      <c r="F15" s="16"/>
      <c r="G15" s="16"/>
      <c r="H15" s="16"/>
      <c r="I15" s="16"/>
      <c r="J15" s="16"/>
      <c r="L15" s="9">
        <f>9+30+6</f>
        <v>45</v>
      </c>
      <c r="M15" s="9">
        <f>4+3</f>
        <v>7</v>
      </c>
      <c r="N15" s="9">
        <f>1</f>
        <v>1</v>
      </c>
      <c r="O15" s="9">
        <f>1+1+1</f>
        <v>3</v>
      </c>
      <c r="P15" s="9">
        <v>0</v>
      </c>
      <c r="Q15" s="21">
        <f t="shared" si="0"/>
        <v>56</v>
      </c>
    </row>
    <row r="16" spans="1:17" x14ac:dyDescent="0.4">
      <c r="A16" s="6">
        <v>9</v>
      </c>
      <c r="B16" s="6"/>
      <c r="C16" s="23" t="s">
        <v>13</v>
      </c>
      <c r="D16" s="23"/>
      <c r="E16" s="23"/>
      <c r="F16" s="23"/>
      <c r="G16" s="23"/>
      <c r="H16" s="18"/>
      <c r="I16" s="18"/>
      <c r="J16" s="18"/>
      <c r="K16" s="10"/>
      <c r="L16" s="9">
        <f>12+23+6</f>
        <v>41</v>
      </c>
      <c r="M16" s="9">
        <f>9+1</f>
        <v>10</v>
      </c>
      <c r="N16" s="9">
        <f>1+2</f>
        <v>3</v>
      </c>
      <c r="O16" s="9">
        <f>1+1</f>
        <v>2</v>
      </c>
      <c r="P16" s="9">
        <v>0</v>
      </c>
      <c r="Q16" s="21">
        <f t="shared" si="0"/>
        <v>56</v>
      </c>
    </row>
    <row r="17" spans="1:17" x14ac:dyDescent="0.4">
      <c r="A17" s="6">
        <v>10</v>
      </c>
      <c r="B17" s="6"/>
      <c r="C17" s="15" t="s">
        <v>14</v>
      </c>
      <c r="D17" s="16"/>
      <c r="E17" s="16"/>
      <c r="F17" s="16"/>
      <c r="G17" s="16"/>
      <c r="H17" s="16"/>
      <c r="I17" s="16"/>
      <c r="J17" s="16"/>
      <c r="L17" s="9">
        <f>7+23+5</f>
        <v>35</v>
      </c>
      <c r="M17" s="9">
        <f>5+7+1</f>
        <v>13</v>
      </c>
      <c r="N17" s="9">
        <f>2+3+1</f>
        <v>6</v>
      </c>
      <c r="O17" s="9">
        <v>1</v>
      </c>
      <c r="P17" s="9">
        <v>1</v>
      </c>
      <c r="Q17" s="21">
        <f t="shared" si="0"/>
        <v>56</v>
      </c>
    </row>
    <row r="18" spans="1:17" x14ac:dyDescent="0.4">
      <c r="A18" s="6">
        <v>11</v>
      </c>
      <c r="B18" s="6"/>
      <c r="C18" s="23" t="s">
        <v>15</v>
      </c>
      <c r="D18" s="23"/>
      <c r="E18" s="23"/>
      <c r="F18" s="23"/>
      <c r="G18" s="23"/>
      <c r="H18" s="18"/>
      <c r="I18" s="18"/>
      <c r="J18" s="18"/>
      <c r="K18" s="10"/>
      <c r="L18" s="9">
        <f>13+33+7</f>
        <v>53</v>
      </c>
      <c r="M18" s="9">
        <v>1</v>
      </c>
      <c r="N18" s="9">
        <v>1</v>
      </c>
      <c r="O18" s="9">
        <v>0</v>
      </c>
      <c r="P18" s="9">
        <v>1</v>
      </c>
      <c r="Q18" s="21">
        <f t="shared" si="0"/>
        <v>56</v>
      </c>
    </row>
    <row r="19" spans="1:17" x14ac:dyDescent="0.4">
      <c r="A19" s="6">
        <v>12</v>
      </c>
      <c r="B19" s="6"/>
      <c r="C19" s="29" t="s">
        <v>16</v>
      </c>
      <c r="D19" s="29"/>
      <c r="E19" s="29"/>
      <c r="F19" s="29"/>
      <c r="G19" s="29"/>
      <c r="H19" s="29"/>
      <c r="I19" s="29"/>
      <c r="J19" s="29"/>
      <c r="K19" s="11"/>
      <c r="L19" s="9">
        <f>12+33+7</f>
        <v>52</v>
      </c>
      <c r="M19" s="9">
        <f>2+1</f>
        <v>3</v>
      </c>
      <c r="N19" s="9">
        <v>0</v>
      </c>
      <c r="O19" s="9">
        <v>0</v>
      </c>
      <c r="P19" s="9">
        <v>1</v>
      </c>
      <c r="Q19" s="21">
        <f t="shared" si="0"/>
        <v>56</v>
      </c>
    </row>
    <row r="20" spans="1:17" x14ac:dyDescent="0.4">
      <c r="A20" s="6">
        <v>13</v>
      </c>
      <c r="B20" s="6"/>
      <c r="C20" s="23" t="s">
        <v>17</v>
      </c>
      <c r="D20" s="23"/>
      <c r="E20" s="23"/>
      <c r="F20" s="23"/>
      <c r="G20" s="23"/>
      <c r="H20" s="18"/>
      <c r="I20" s="18"/>
      <c r="J20" s="18"/>
      <c r="K20" s="10"/>
      <c r="L20" s="9">
        <f>8+26+4</f>
        <v>38</v>
      </c>
      <c r="M20" s="9">
        <f>5+5+2</f>
        <v>12</v>
      </c>
      <c r="N20" s="9">
        <f>2+1</f>
        <v>3</v>
      </c>
      <c r="O20" s="9">
        <f>1+1</f>
        <v>2</v>
      </c>
      <c r="P20" s="9">
        <v>1</v>
      </c>
      <c r="Q20" s="21">
        <f t="shared" si="0"/>
        <v>56</v>
      </c>
    </row>
    <row r="21" spans="1:17" x14ac:dyDescent="0.4">
      <c r="A21" s="6">
        <v>14</v>
      </c>
      <c r="B21" s="6"/>
      <c r="C21" s="23" t="s">
        <v>18</v>
      </c>
      <c r="D21" s="23"/>
      <c r="E21" s="23"/>
      <c r="F21" s="23"/>
      <c r="G21" s="23"/>
      <c r="H21" s="18"/>
      <c r="I21" s="18"/>
      <c r="J21" s="18"/>
      <c r="K21" s="10"/>
      <c r="L21" s="9">
        <f>9+26+5</f>
        <v>40</v>
      </c>
      <c r="M21" s="9">
        <f>3+7</f>
        <v>10</v>
      </c>
      <c r="N21" s="9">
        <f>1+2</f>
        <v>3</v>
      </c>
      <c r="O21" s="9">
        <f>1+1</f>
        <v>2</v>
      </c>
      <c r="P21" s="9">
        <v>1</v>
      </c>
      <c r="Q21" s="21">
        <f t="shared" si="0"/>
        <v>56</v>
      </c>
    </row>
    <row r="22" spans="1:17" x14ac:dyDescent="0.4">
      <c r="A22" s="6">
        <v>15</v>
      </c>
      <c r="B22" s="6"/>
      <c r="C22" s="23" t="s">
        <v>19</v>
      </c>
      <c r="D22" s="23"/>
      <c r="E22" s="23"/>
      <c r="F22" s="23"/>
      <c r="G22" s="23"/>
      <c r="H22" s="18"/>
      <c r="I22" s="18"/>
      <c r="J22" s="18"/>
      <c r="K22" s="10"/>
      <c r="L22" s="9">
        <f>10+28+6</f>
        <v>44</v>
      </c>
      <c r="M22" s="9">
        <f>3+5+1</f>
        <v>9</v>
      </c>
      <c r="N22" s="9">
        <f>1+1</f>
        <v>2</v>
      </c>
      <c r="O22" s="9">
        <v>0</v>
      </c>
      <c r="P22" s="9">
        <v>1</v>
      </c>
      <c r="Q22" s="21">
        <f t="shared" si="0"/>
        <v>56</v>
      </c>
    </row>
    <row r="23" spans="1:17" s="13" customFormat="1" x14ac:dyDescent="0.4">
      <c r="A23" s="6"/>
      <c r="B23" s="6"/>
      <c r="C23" s="18"/>
      <c r="D23" s="18"/>
      <c r="E23" s="18"/>
      <c r="F23" s="18"/>
      <c r="G23" s="18"/>
      <c r="H23" s="18"/>
      <c r="I23" s="18"/>
      <c r="J23" s="18"/>
      <c r="K23" s="18"/>
      <c r="L23" s="17"/>
      <c r="M23" s="17"/>
      <c r="N23" s="17"/>
      <c r="O23" s="17"/>
      <c r="P23" s="17"/>
      <c r="Q23" s="21"/>
    </row>
    <row r="24" spans="1:17" s="13" customFormat="1" x14ac:dyDescent="0.4">
      <c r="A24" s="6"/>
      <c r="B24" s="6"/>
      <c r="C24" s="18"/>
      <c r="D24" s="18"/>
      <c r="E24" s="18"/>
      <c r="F24" s="18"/>
      <c r="G24" s="18"/>
      <c r="H24" s="18"/>
      <c r="I24" s="18"/>
      <c r="J24" s="18"/>
      <c r="K24" s="18"/>
      <c r="L24" s="17"/>
      <c r="M24" s="17"/>
      <c r="N24" s="17"/>
      <c r="O24" s="17"/>
      <c r="P24" s="17"/>
      <c r="Q24" s="21"/>
    </row>
    <row r="25" spans="1:17" s="13" customFormat="1" x14ac:dyDescent="0.4">
      <c r="A25" s="6"/>
      <c r="B25" s="6"/>
      <c r="C25" s="18"/>
      <c r="D25" s="18"/>
      <c r="E25" s="18"/>
      <c r="F25" s="18"/>
      <c r="G25" s="18"/>
      <c r="H25" s="18"/>
      <c r="I25" s="18"/>
      <c r="J25" s="18"/>
      <c r="K25" s="18"/>
      <c r="L25" s="17"/>
      <c r="M25" s="17"/>
      <c r="N25" s="17"/>
      <c r="O25" s="17"/>
      <c r="P25" s="17"/>
      <c r="Q25" s="21"/>
    </row>
    <row r="26" spans="1:17" s="13" customFormat="1" x14ac:dyDescent="0.4">
      <c r="A26" s="6"/>
      <c r="B26" s="6"/>
      <c r="C26" s="18"/>
      <c r="D26" s="18"/>
      <c r="E26" s="18"/>
      <c r="F26" s="18"/>
      <c r="G26" s="18"/>
      <c r="H26" s="18"/>
      <c r="I26" s="18"/>
      <c r="J26" s="18"/>
      <c r="K26" s="18"/>
      <c r="L26" s="17"/>
      <c r="M26" s="17"/>
      <c r="N26" s="17"/>
      <c r="O26" s="17"/>
      <c r="P26" s="17"/>
      <c r="Q26" s="21"/>
    </row>
    <row r="27" spans="1:17" s="13" customFormat="1" x14ac:dyDescent="0.4">
      <c r="A27" s="6"/>
      <c r="B27" s="6"/>
      <c r="C27" s="18"/>
      <c r="D27" s="18"/>
      <c r="E27" s="18"/>
      <c r="F27" s="18"/>
      <c r="G27" s="18"/>
      <c r="H27" s="18"/>
      <c r="I27" s="18"/>
      <c r="J27" s="18"/>
      <c r="K27" s="18"/>
      <c r="L27" s="17"/>
      <c r="M27" s="17"/>
      <c r="N27" s="17"/>
      <c r="O27" s="17"/>
      <c r="P27" s="17"/>
      <c r="Q27" s="21"/>
    </row>
    <row r="28" spans="1:17" s="13" customFormat="1" x14ac:dyDescent="0.4">
      <c r="A28" s="6"/>
      <c r="B28" s="6"/>
      <c r="C28" s="18"/>
      <c r="D28" s="18"/>
      <c r="E28" s="18"/>
      <c r="F28" s="18"/>
      <c r="G28" s="18"/>
      <c r="H28" s="18"/>
      <c r="I28" s="18"/>
      <c r="J28" s="18"/>
      <c r="K28" s="18"/>
      <c r="L28" s="17"/>
      <c r="M28" s="17"/>
      <c r="N28" s="17"/>
      <c r="O28" s="17"/>
      <c r="P28" s="17"/>
      <c r="Q28" s="21"/>
    </row>
    <row r="29" spans="1:17" s="13" customFormat="1" x14ac:dyDescent="0.4">
      <c r="A29" s="6"/>
      <c r="B29" s="6"/>
      <c r="C29" s="18"/>
      <c r="D29" s="18"/>
      <c r="E29" s="18"/>
      <c r="F29" s="18"/>
      <c r="G29" s="18"/>
      <c r="H29" s="18"/>
      <c r="I29" s="18"/>
      <c r="J29" s="18"/>
      <c r="K29" s="18"/>
      <c r="L29" s="17"/>
      <c r="M29" s="17"/>
      <c r="N29" s="17"/>
      <c r="O29" s="17"/>
      <c r="P29" s="17"/>
      <c r="Q29" s="21"/>
    </row>
    <row r="30" spans="1:17" s="13" customFormat="1" x14ac:dyDescent="0.4">
      <c r="A30" s="6"/>
      <c r="B30" s="6"/>
      <c r="C30" s="18"/>
      <c r="D30" s="18"/>
      <c r="E30" s="18"/>
      <c r="F30" s="18"/>
      <c r="G30" s="18"/>
      <c r="H30" s="18"/>
      <c r="I30" s="18"/>
      <c r="J30" s="18"/>
      <c r="K30" s="18"/>
      <c r="L30" s="17"/>
      <c r="M30" s="17"/>
      <c r="N30" s="17"/>
      <c r="O30" s="17"/>
      <c r="P30" s="17"/>
      <c r="Q30" s="21"/>
    </row>
    <row r="31" spans="1:17" s="13" customFormat="1" x14ac:dyDescent="0.4">
      <c r="A31" s="6"/>
      <c r="B31" s="6"/>
      <c r="C31" s="18"/>
      <c r="D31" s="18"/>
      <c r="E31" s="18"/>
      <c r="F31" s="18"/>
      <c r="G31" s="18"/>
      <c r="H31" s="18"/>
      <c r="I31" s="18"/>
      <c r="J31" s="18"/>
      <c r="K31" s="18"/>
      <c r="L31" s="17"/>
      <c r="M31" s="17"/>
      <c r="N31" s="17"/>
      <c r="O31" s="17"/>
      <c r="P31" s="17"/>
      <c r="Q31" s="21"/>
    </row>
    <row r="32" spans="1:17" s="13" customFormat="1" x14ac:dyDescent="0.4">
      <c r="A32" s="6"/>
      <c r="B32" s="6"/>
      <c r="C32" s="18"/>
      <c r="D32" s="18"/>
      <c r="E32" s="18"/>
      <c r="F32" s="18"/>
      <c r="G32" s="18"/>
      <c r="H32" s="18"/>
      <c r="I32" s="18"/>
      <c r="J32" s="18"/>
      <c r="K32" s="18"/>
      <c r="L32" s="17"/>
      <c r="M32" s="17"/>
      <c r="N32" s="17"/>
      <c r="O32" s="17"/>
      <c r="P32" s="17"/>
      <c r="Q32" s="21"/>
    </row>
    <row r="33" spans="1:17" s="13" customFormat="1" x14ac:dyDescent="0.4">
      <c r="A33" s="6"/>
      <c r="B33" s="6"/>
      <c r="C33" s="18"/>
      <c r="D33" s="18"/>
      <c r="E33" s="18"/>
      <c r="F33" s="18"/>
      <c r="G33" s="18"/>
      <c r="H33" s="18"/>
      <c r="I33" s="18"/>
      <c r="J33" s="18"/>
      <c r="K33" s="18"/>
      <c r="L33" s="17"/>
      <c r="M33" s="17"/>
      <c r="N33" s="17"/>
      <c r="O33" s="17"/>
      <c r="P33" s="17"/>
      <c r="Q33" s="21"/>
    </row>
    <row r="34" spans="1:17" s="13" customFormat="1" x14ac:dyDescent="0.4">
      <c r="A34" s="6"/>
      <c r="B34" s="6"/>
      <c r="C34" s="18"/>
      <c r="D34" s="18"/>
      <c r="E34" s="18"/>
      <c r="F34" s="18"/>
      <c r="G34" s="18"/>
      <c r="H34" s="18"/>
      <c r="I34" s="18"/>
      <c r="J34" s="18"/>
      <c r="K34" s="18"/>
      <c r="L34" s="17"/>
      <c r="M34" s="17"/>
      <c r="N34" s="17"/>
      <c r="O34" s="17"/>
      <c r="P34" s="17"/>
      <c r="Q34" s="21"/>
    </row>
    <row r="35" spans="1:17" s="13" customFormat="1" x14ac:dyDescent="0.4">
      <c r="A35" s="6"/>
      <c r="B35" s="6"/>
      <c r="C35" s="18"/>
      <c r="D35" s="18"/>
      <c r="E35" s="18"/>
      <c r="F35" s="18"/>
      <c r="G35" s="18"/>
      <c r="H35" s="18"/>
      <c r="I35" s="18"/>
      <c r="J35" s="18"/>
      <c r="K35" s="18"/>
      <c r="L35" s="17"/>
      <c r="M35" s="17"/>
      <c r="N35" s="17"/>
      <c r="O35" s="17"/>
      <c r="P35" s="17"/>
      <c r="Q35" s="21"/>
    </row>
    <row r="36" spans="1:17" s="13" customFormat="1" x14ac:dyDescent="0.4">
      <c r="A36" s="6"/>
      <c r="B36" s="6"/>
      <c r="C36" s="18"/>
      <c r="D36" s="18"/>
      <c r="E36" s="18"/>
      <c r="F36" s="18"/>
      <c r="G36" s="18"/>
      <c r="H36" s="18"/>
      <c r="I36" s="18"/>
      <c r="J36" s="18"/>
      <c r="K36" s="18"/>
      <c r="L36" s="17"/>
      <c r="M36" s="17"/>
      <c r="N36" s="17"/>
      <c r="O36" s="17"/>
      <c r="P36" s="17"/>
      <c r="Q36" s="21"/>
    </row>
    <row r="37" spans="1:17" s="13" customFormat="1" x14ac:dyDescent="0.4">
      <c r="A37" s="6"/>
      <c r="B37" s="6"/>
      <c r="C37" s="18"/>
      <c r="D37" s="18"/>
      <c r="E37" s="18"/>
      <c r="F37" s="18"/>
      <c r="G37" s="18"/>
      <c r="H37" s="18"/>
      <c r="I37" s="18"/>
      <c r="J37" s="18"/>
      <c r="K37" s="18"/>
      <c r="L37" s="17"/>
      <c r="M37" s="17"/>
      <c r="N37" s="17"/>
      <c r="O37" s="17"/>
      <c r="P37" s="17"/>
      <c r="Q37" s="21"/>
    </row>
    <row r="38" spans="1:17" s="13" customFormat="1" x14ac:dyDescent="0.4">
      <c r="A38" s="6"/>
      <c r="B38" s="6"/>
      <c r="C38" s="18"/>
      <c r="D38" s="18"/>
      <c r="E38" s="18"/>
      <c r="F38" s="18"/>
      <c r="G38" s="18"/>
      <c r="H38" s="18"/>
      <c r="I38" s="18"/>
      <c r="J38" s="18"/>
      <c r="K38" s="18"/>
      <c r="L38" s="17"/>
      <c r="M38" s="17"/>
      <c r="N38" s="17"/>
      <c r="O38" s="17"/>
      <c r="P38" s="17"/>
      <c r="Q38" s="21"/>
    </row>
    <row r="39" spans="1:17" s="13" customFormat="1" x14ac:dyDescent="0.4">
      <c r="A39" s="6"/>
      <c r="B39" s="6"/>
      <c r="C39" s="18"/>
      <c r="D39" s="18"/>
      <c r="E39" s="18"/>
      <c r="F39" s="18"/>
      <c r="G39" s="18"/>
      <c r="H39" s="18"/>
      <c r="I39" s="18"/>
      <c r="J39" s="18"/>
      <c r="K39" s="18"/>
      <c r="L39" s="17"/>
      <c r="M39" s="17"/>
      <c r="N39" s="17"/>
      <c r="O39" s="17"/>
      <c r="P39" s="17"/>
      <c r="Q39" s="21"/>
    </row>
    <row r="40" spans="1:17" s="13" customFormat="1" x14ac:dyDescent="0.4">
      <c r="A40" s="6"/>
      <c r="B40" s="6"/>
      <c r="C40" s="18"/>
      <c r="D40" s="18"/>
      <c r="E40" s="18"/>
      <c r="F40" s="18"/>
      <c r="G40" s="18"/>
      <c r="H40" s="18"/>
      <c r="I40" s="18"/>
      <c r="J40" s="18"/>
      <c r="K40" s="18"/>
      <c r="L40" s="17"/>
      <c r="M40" s="17"/>
      <c r="N40" s="17"/>
      <c r="O40" s="17"/>
      <c r="P40" s="17"/>
      <c r="Q40" s="21"/>
    </row>
    <row r="41" spans="1:17" s="13" customFormat="1" x14ac:dyDescent="0.4">
      <c r="A41" s="6"/>
      <c r="B41" s="6"/>
      <c r="C41" s="18"/>
      <c r="D41" s="18"/>
      <c r="E41" s="18"/>
      <c r="F41" s="18"/>
      <c r="G41" s="18"/>
      <c r="H41" s="18"/>
      <c r="I41" s="18"/>
      <c r="J41" s="18"/>
      <c r="K41" s="18"/>
      <c r="L41" s="17"/>
      <c r="M41" s="17"/>
      <c r="N41" s="17"/>
      <c r="O41" s="17"/>
      <c r="P41" s="17"/>
      <c r="Q41" s="21"/>
    </row>
    <row r="42" spans="1:17" s="13" customFormat="1" x14ac:dyDescent="0.4">
      <c r="A42" s="6"/>
      <c r="B42" s="6"/>
      <c r="C42" s="18"/>
      <c r="D42" s="18"/>
      <c r="E42" s="18"/>
      <c r="F42" s="18"/>
      <c r="G42" s="18"/>
      <c r="H42" s="18"/>
      <c r="I42" s="18"/>
      <c r="J42" s="18"/>
      <c r="K42" s="18"/>
      <c r="L42" s="17"/>
      <c r="M42" s="17"/>
      <c r="N42" s="17"/>
      <c r="O42" s="17"/>
      <c r="P42" s="17"/>
      <c r="Q42" s="21"/>
    </row>
    <row r="56" spans="1:17" s="13" customFormat="1" x14ac:dyDescent="0.4">
      <c r="A56" s="12"/>
      <c r="B56" s="12"/>
      <c r="C56" s="12"/>
      <c r="Q56" s="21"/>
    </row>
    <row r="57" spans="1:17" s="13" customFormat="1" x14ac:dyDescent="0.4">
      <c r="A57" s="12"/>
      <c r="B57" s="12"/>
      <c r="C57" s="12"/>
      <c r="Q57" s="21"/>
    </row>
    <row r="58" spans="1:17" s="13" customFormat="1" x14ac:dyDescent="0.4">
      <c r="A58" s="12"/>
      <c r="B58" s="12"/>
      <c r="C58" s="12"/>
      <c r="Q58" s="21"/>
    </row>
    <row r="59" spans="1:17" s="13" customFormat="1" x14ac:dyDescent="0.4">
      <c r="A59" s="12"/>
      <c r="B59" s="12"/>
      <c r="C59" s="12"/>
      <c r="Q59" s="21"/>
    </row>
  </sheetData>
  <mergeCells count="13">
    <mergeCell ref="C20:G20"/>
    <mergeCell ref="C21:G21"/>
    <mergeCell ref="C22:G22"/>
    <mergeCell ref="A1:Q1"/>
    <mergeCell ref="C8:G8"/>
    <mergeCell ref="C9:G9"/>
    <mergeCell ref="C10:G10"/>
    <mergeCell ref="C11:G11"/>
    <mergeCell ref="C16:G16"/>
    <mergeCell ref="C18:G18"/>
    <mergeCell ref="C12:J12"/>
    <mergeCell ref="C13:J13"/>
    <mergeCell ref="C19:J19"/>
  </mergeCells>
  <phoneticPr fontId="1"/>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fukae-niji</dc:creator>
  <cp:lastModifiedBy>fukae-niji005</cp:lastModifiedBy>
  <cp:lastPrinted>2020-12-28T08:45:51Z</cp:lastPrinted>
  <dcterms:created xsi:type="dcterms:W3CDTF">2019-03-11T00:24:09Z</dcterms:created>
  <dcterms:modified xsi:type="dcterms:W3CDTF">2020-12-28T08:45:56Z</dcterms:modified>
</cp:coreProperties>
</file>